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unsw-my.sharepoint.com/personal/z5292669_ad_unsw_edu_au/Documents/Desktop/Thesis/Thesis/Pacific Islands/Iain sent/Unstats database/Energy Balances/"/>
    </mc:Choice>
  </mc:AlternateContent>
  <xr:revisionPtr revIDLastSave="147" documentId="13_ncr:1_{DD17C68B-BBC4-4CF7-B183-D10DC7242CD1}" xr6:coauthVersionLast="47" xr6:coauthVersionMax="47" xr10:uidLastSave="{EC02A6F4-32CD-46F8-969E-FE02C0F6306B}"/>
  <bookViews>
    <workbookView minimized="1" xWindow="5220" yWindow="2025" windowWidth="21600" windowHeight="11385" tabRatio="577" xr2:uid="{00000000-000D-0000-FFFF-FFFF00000000}"/>
  </bookViews>
  <sheets>
    <sheet name="main data" sheetId="1" r:id="rId1"/>
    <sheet name="2019" sheetId="3" r:id="rId2"/>
    <sheet name="Conditions 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X15" i="2" s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X22" i="2" s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2" i="1"/>
  <c r="X9" i="2"/>
  <c r="X10" i="2"/>
  <c r="X11" i="2"/>
  <c r="X12" i="2"/>
  <c r="X13" i="2"/>
  <c r="X14" i="2"/>
  <c r="X16" i="2"/>
  <c r="X17" i="2"/>
  <c r="X18" i="2"/>
  <c r="X19" i="2"/>
  <c r="X20" i="2"/>
  <c r="X21" i="2"/>
  <c r="X8" i="2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3" i="1"/>
  <c r="E4" i="1"/>
  <c r="E5" i="1"/>
  <c r="E6" i="1"/>
  <c r="E7" i="1"/>
  <c r="E8" i="1"/>
  <c r="E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Y9" i="2" l="1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8" i="2"/>
  <c r="AA10" i="2"/>
  <c r="AB10" i="2" s="1"/>
  <c r="AA15" i="2"/>
  <c r="AB15" i="2" s="1"/>
  <c r="AA17" i="2"/>
  <c r="AB17" i="2" s="1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8" i="2"/>
  <c r="M22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8" i="2"/>
  <c r="L22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8" i="2"/>
  <c r="I22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8" i="2"/>
  <c r="G22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8" i="2"/>
  <c r="E9" i="2"/>
  <c r="E10" i="2"/>
  <c r="E11" i="2"/>
  <c r="E12" i="2"/>
  <c r="E13" i="2"/>
  <c r="E14" i="2"/>
  <c r="E15" i="2"/>
  <c r="E16" i="2"/>
  <c r="AS16" i="2" s="1"/>
  <c r="E17" i="2"/>
  <c r="E18" i="2"/>
  <c r="E19" i="2"/>
  <c r="E20" i="2"/>
  <c r="E21" i="2"/>
  <c r="E22" i="2"/>
  <c r="E8" i="2"/>
  <c r="AA18" i="2" l="1"/>
  <c r="AB18" i="2" s="1"/>
  <c r="AX18" i="2" s="1"/>
  <c r="AA11" i="2"/>
  <c r="AB11" i="2" s="1"/>
  <c r="AX11" i="2" s="1"/>
  <c r="AA13" i="2"/>
  <c r="AB13" i="2" s="1"/>
  <c r="AX13" i="2" s="1"/>
  <c r="AA9" i="2"/>
  <c r="AB9" i="2" s="1"/>
  <c r="AX9" i="2" s="1"/>
  <c r="AA22" i="2"/>
  <c r="AB22" i="2" s="1"/>
  <c r="AX22" i="2" s="1"/>
  <c r="AL12" i="2"/>
  <c r="AA21" i="2"/>
  <c r="AA20" i="2"/>
  <c r="AA19" i="2"/>
  <c r="H19" i="2"/>
  <c r="AA16" i="2"/>
  <c r="AB16" i="2" s="1"/>
  <c r="AX16" i="2" s="1"/>
  <c r="AX17" i="2"/>
  <c r="AX15" i="2"/>
  <c r="AA14" i="2"/>
  <c r="AB14" i="2" s="1"/>
  <c r="AX14" i="2" s="1"/>
  <c r="AA8" i="2"/>
  <c r="AB8" i="2" s="1"/>
  <c r="AX8" i="2" s="1"/>
  <c r="AA12" i="2"/>
  <c r="AL13" i="2"/>
  <c r="AX10" i="2"/>
  <c r="AI18" i="2"/>
  <c r="AL14" i="2"/>
  <c r="AO10" i="2"/>
  <c r="H18" i="2"/>
  <c r="AW9" i="2"/>
  <c r="AU19" i="2"/>
  <c r="AU18" i="2"/>
  <c r="AE16" i="2"/>
  <c r="AF14" i="2"/>
  <c r="AI9" i="2"/>
  <c r="AJ22" i="2"/>
  <c r="AM22" i="2"/>
  <c r="AW14" i="2"/>
  <c r="AN21" i="2"/>
  <c r="AO19" i="2"/>
  <c r="AP18" i="2"/>
  <c r="AQ17" i="2"/>
  <c r="AL10" i="2"/>
  <c r="AE14" i="2"/>
  <c r="AL17" i="2"/>
  <c r="AW11" i="2"/>
  <c r="AO16" i="2"/>
  <c r="AP14" i="2"/>
  <c r="AU17" i="2"/>
  <c r="AH11" i="2"/>
  <c r="AE13" i="2"/>
  <c r="AW20" i="2"/>
  <c r="AR17" i="2"/>
  <c r="AU16" i="2"/>
  <c r="AU15" i="2"/>
  <c r="AU14" i="2"/>
  <c r="AQ18" i="2"/>
  <c r="AV13" i="2"/>
  <c r="AH21" i="2"/>
  <c r="AI19" i="2"/>
  <c r="AU12" i="2"/>
  <c r="AH20" i="2"/>
  <c r="AV11" i="2"/>
  <c r="AU10" i="2"/>
  <c r="AF20" i="2"/>
  <c r="AV9" i="2"/>
  <c r="AE22" i="2"/>
  <c r="AE21" i="2"/>
  <c r="AK14" i="2"/>
  <c r="AU13" i="2"/>
  <c r="AU8" i="2"/>
  <c r="AU11" i="2"/>
  <c r="AL15" i="2"/>
  <c r="AH15" i="2"/>
  <c r="AI13" i="2"/>
  <c r="AW10" i="2"/>
  <c r="AN9" i="2"/>
  <c r="AR8" i="2"/>
  <c r="AP22" i="2"/>
  <c r="AQ21" i="2"/>
  <c r="AU22" i="2"/>
  <c r="AV10" i="2"/>
  <c r="AH14" i="2"/>
  <c r="AU21" i="2"/>
  <c r="AG14" i="2"/>
  <c r="AH13" i="2"/>
  <c r="AI11" i="2"/>
  <c r="AO21" i="2"/>
  <c r="AP20" i="2"/>
  <c r="AQ19" i="2"/>
  <c r="AU20" i="2"/>
  <c r="AM10" i="2"/>
  <c r="AV12" i="2"/>
  <c r="AL11" i="2"/>
  <c r="AE15" i="2"/>
  <c r="AF13" i="2"/>
  <c r="AG15" i="2"/>
  <c r="AJ11" i="2"/>
  <c r="AK11" i="2"/>
  <c r="AM9" i="2"/>
  <c r="AR22" i="2"/>
  <c r="AP21" i="2"/>
  <c r="AQ20" i="2"/>
  <c r="AO22" i="2"/>
  <c r="AL9" i="2"/>
  <c r="AF11" i="2"/>
  <c r="AG13" i="2"/>
  <c r="AH12" i="2"/>
  <c r="AI10" i="2"/>
  <c r="AJ9" i="2"/>
  <c r="AK9" i="2"/>
  <c r="AN22" i="2"/>
  <c r="AO20" i="2"/>
  <c r="AP19" i="2"/>
  <c r="AT18" i="2"/>
  <c r="AF9" i="2"/>
  <c r="AG11" i="2"/>
  <c r="AH10" i="2"/>
  <c r="AI22" i="2"/>
  <c r="AM21" i="2"/>
  <c r="AN20" i="2"/>
  <c r="AO18" i="2"/>
  <c r="AP17" i="2"/>
  <c r="AQ16" i="2"/>
  <c r="AV8" i="2"/>
  <c r="AW22" i="2"/>
  <c r="AE12" i="2"/>
  <c r="AG22" i="2"/>
  <c r="AE10" i="2"/>
  <c r="AF22" i="2"/>
  <c r="AG10" i="2"/>
  <c r="AH9" i="2"/>
  <c r="AK22" i="2"/>
  <c r="AN19" i="2"/>
  <c r="AO17" i="2"/>
  <c r="AP16" i="2"/>
  <c r="AQ15" i="2"/>
  <c r="AT15" i="2"/>
  <c r="AV22" i="2"/>
  <c r="AW21" i="2"/>
  <c r="AJ12" i="2"/>
  <c r="AG12" i="2"/>
  <c r="AU9" i="2"/>
  <c r="AW8" i="2"/>
  <c r="AE11" i="2"/>
  <c r="AR21" i="2"/>
  <c r="AE9" i="2"/>
  <c r="AG9" i="2"/>
  <c r="AJ21" i="2"/>
  <c r="AK21" i="2"/>
  <c r="AM19" i="2"/>
  <c r="AR16" i="2"/>
  <c r="AP15" i="2"/>
  <c r="AQ14" i="2"/>
  <c r="AV21" i="2"/>
  <c r="AK10" i="2"/>
  <c r="AS20" i="2"/>
  <c r="AI21" i="2"/>
  <c r="AJ20" i="2"/>
  <c r="AK20" i="2"/>
  <c r="AM18" i="2"/>
  <c r="AN17" i="2"/>
  <c r="AR15" i="2"/>
  <c r="AS14" i="2"/>
  <c r="AQ13" i="2"/>
  <c r="AV20" i="2"/>
  <c r="AW19" i="2"/>
  <c r="AT19" i="2"/>
  <c r="AF21" i="2"/>
  <c r="H13" i="2"/>
  <c r="AH22" i="2"/>
  <c r="AI20" i="2"/>
  <c r="AJ19" i="2"/>
  <c r="AK19" i="2"/>
  <c r="AM17" i="2"/>
  <c r="AN16" i="2"/>
  <c r="AR14" i="2"/>
  <c r="AS13" i="2"/>
  <c r="AT12" i="2"/>
  <c r="AV19" i="2"/>
  <c r="AW18" i="2"/>
  <c r="AF10" i="2"/>
  <c r="AK18" i="2"/>
  <c r="AM16" i="2"/>
  <c r="AN15" i="2"/>
  <c r="AR13" i="2"/>
  <c r="AS12" i="2"/>
  <c r="AT11" i="2"/>
  <c r="AV18" i="2"/>
  <c r="AW17" i="2"/>
  <c r="AK12" i="2"/>
  <c r="AF19" i="2"/>
  <c r="AG21" i="2"/>
  <c r="AJ17" i="2"/>
  <c r="AK17" i="2"/>
  <c r="AM15" i="2"/>
  <c r="AN14" i="2"/>
  <c r="AR12" i="2"/>
  <c r="AS11" i="2"/>
  <c r="AT10" i="2"/>
  <c r="AV17" i="2"/>
  <c r="AW16" i="2"/>
  <c r="AF12" i="2"/>
  <c r="H20" i="2"/>
  <c r="AF18" i="2"/>
  <c r="AG20" i="2"/>
  <c r="AH19" i="2"/>
  <c r="AI17" i="2"/>
  <c r="AK16" i="2"/>
  <c r="AN13" i="2"/>
  <c r="AO11" i="2"/>
  <c r="AP10" i="2"/>
  <c r="AQ9" i="2"/>
  <c r="AV16" i="2"/>
  <c r="AW15" i="2"/>
  <c r="AE19" i="2"/>
  <c r="AF17" i="2"/>
  <c r="AG19" i="2"/>
  <c r="AH18" i="2"/>
  <c r="AI16" i="2"/>
  <c r="AJ15" i="2"/>
  <c r="AK15" i="2"/>
  <c r="AM13" i="2"/>
  <c r="AR10" i="2"/>
  <c r="AP9" i="2"/>
  <c r="AV15" i="2"/>
  <c r="AE18" i="2"/>
  <c r="AF16" i="2"/>
  <c r="AG18" i="2"/>
  <c r="AH17" i="2"/>
  <c r="AI15" i="2"/>
  <c r="AJ14" i="2"/>
  <c r="AM12" i="2"/>
  <c r="AN11" i="2"/>
  <c r="AO9" i="2"/>
  <c r="AT8" i="2"/>
  <c r="AV14" i="2"/>
  <c r="AW13" i="2"/>
  <c r="AJ18" i="2"/>
  <c r="AE17" i="2"/>
  <c r="AF15" i="2"/>
  <c r="AG17" i="2"/>
  <c r="AH16" i="2"/>
  <c r="AI14" i="2"/>
  <c r="AJ13" i="2"/>
  <c r="AK13" i="2"/>
  <c r="AM11" i="2"/>
  <c r="AN10" i="2"/>
  <c r="AS8" i="2"/>
  <c r="AQ22" i="2"/>
  <c r="AW12" i="2"/>
  <c r="AE20" i="2"/>
  <c r="AG16" i="2"/>
  <c r="AI12" i="2"/>
  <c r="AJ10" i="2"/>
  <c r="AL22" i="2"/>
  <c r="AM20" i="2"/>
  <c r="AN18" i="2"/>
  <c r="AQ12" i="2"/>
  <c r="AR11" i="2"/>
  <c r="AS10" i="2"/>
  <c r="AT9" i="2"/>
  <c r="H17" i="2"/>
  <c r="AL21" i="2"/>
  <c r="AO15" i="2"/>
  <c r="AP13" i="2"/>
  <c r="AQ11" i="2"/>
  <c r="AS9" i="2"/>
  <c r="AL20" i="2"/>
  <c r="AO14" i="2"/>
  <c r="AP12" i="2"/>
  <c r="AQ10" i="2"/>
  <c r="AR9" i="2"/>
  <c r="H16" i="2"/>
  <c r="H15" i="2"/>
  <c r="AL19" i="2"/>
  <c r="AO13" i="2"/>
  <c r="AP11" i="2"/>
  <c r="AT22" i="2"/>
  <c r="H14" i="2"/>
  <c r="AL18" i="2"/>
  <c r="AO12" i="2"/>
  <c r="AS22" i="2"/>
  <c r="AT21" i="2"/>
  <c r="AS21" i="2"/>
  <c r="AT20" i="2"/>
  <c r="H12" i="2"/>
  <c r="AL16" i="2"/>
  <c r="AM14" i="2"/>
  <c r="AN12" i="2"/>
  <c r="H11" i="2"/>
  <c r="AR20" i="2"/>
  <c r="AS19" i="2"/>
  <c r="H10" i="2"/>
  <c r="AR19" i="2"/>
  <c r="AS18" i="2"/>
  <c r="AT17" i="2"/>
  <c r="H9" i="2"/>
  <c r="AR18" i="2"/>
  <c r="AS17" i="2"/>
  <c r="AT16" i="2"/>
  <c r="AJ16" i="2"/>
  <c r="AS15" i="2"/>
  <c r="AT14" i="2"/>
  <c r="H22" i="2"/>
  <c r="AT13" i="2"/>
  <c r="H21" i="2"/>
  <c r="AP8" i="2"/>
  <c r="AO8" i="2"/>
  <c r="AQ8" i="2"/>
  <c r="AB19" i="2" l="1"/>
  <c r="AX19" i="2" s="1"/>
  <c r="AB20" i="2"/>
  <c r="AX20" i="2" s="1"/>
  <c r="AB21" i="2"/>
  <c r="AX21" i="2" s="1"/>
  <c r="AB12" i="2"/>
  <c r="AX12" i="2" s="1"/>
  <c r="AL8" i="2"/>
  <c r="AM8" i="2"/>
  <c r="AN8" i="2"/>
  <c r="AK8" i="2"/>
  <c r="AJ8" i="2"/>
  <c r="AI8" i="2"/>
  <c r="AH8" i="2"/>
  <c r="AG8" i="2"/>
  <c r="AF8" i="2"/>
  <c r="AE8" i="2"/>
  <c r="H8" i="2"/>
</calcChain>
</file>

<file path=xl/sharedStrings.xml><?xml version="1.0" encoding="utf-8"?>
<sst xmlns="http://schemas.openxmlformats.org/spreadsheetml/2006/main" count="1692" uniqueCount="110">
  <si>
    <t>Country (2018)</t>
  </si>
  <si>
    <t>Transactions(down)/Commodity(right)</t>
  </si>
  <si>
    <t>Primary Coal and Peat</t>
  </si>
  <si>
    <t>Coal and Peat Products</t>
  </si>
  <si>
    <t>Primary Oil</t>
  </si>
  <si>
    <t>Oil Products</t>
  </si>
  <si>
    <t>Natural Gas</t>
  </si>
  <si>
    <t>Biofuels and Waste</t>
  </si>
  <si>
    <t>Nuclear</t>
  </si>
  <si>
    <t>Electricity</t>
  </si>
  <si>
    <t>Heat</t>
  </si>
  <si>
    <t>Total Energy</t>
  </si>
  <si>
    <t>memo: Of which Renewables</t>
  </si>
  <si>
    <t>Nauru</t>
  </si>
  <si>
    <t>Primary production</t>
  </si>
  <si>
    <t>Imports</t>
  </si>
  <si>
    <t>Exports</t>
  </si>
  <si>
    <t>International marine bunkers</t>
  </si>
  <si>
    <t>International aviation bunkers</t>
  </si>
  <si>
    <t>Stock changes</t>
  </si>
  <si>
    <t>Total energy supply</t>
  </si>
  <si>
    <t>Statistical differences</t>
  </si>
  <si>
    <t>Transfers and recycled products</t>
  </si>
  <si>
    <t>Transformation</t>
  </si>
  <si>
    <t>Electricity  CHP &amp; Heat Plants</t>
  </si>
  <si>
    <t>Electricity Plants</t>
  </si>
  <si>
    <t>CHP plants</t>
  </si>
  <si>
    <t>Heat plants</t>
  </si>
  <si>
    <t>Coke ovens</t>
  </si>
  <si>
    <t>Briquetting plants</t>
  </si>
  <si>
    <t>Liquefaction plants</t>
  </si>
  <si>
    <t>Gas works</t>
  </si>
  <si>
    <t>Blast furnaces</t>
  </si>
  <si>
    <t>NGL &amp; gas blending</t>
  </si>
  <si>
    <t>Oil refineries</t>
  </si>
  <si>
    <t>Other transformation</t>
  </si>
  <si>
    <t>Energy industries own use</t>
  </si>
  <si>
    <t>Losses</t>
  </si>
  <si>
    <t>Final consumption</t>
  </si>
  <si>
    <t>Final Energy Consumption</t>
  </si>
  <si>
    <t>Manufacturing  const. and mining</t>
  </si>
  <si>
    <t>Iron and steel</t>
  </si>
  <si>
    <t>Chemical and petrochemical</t>
  </si>
  <si>
    <t>Non-ferrous metals</t>
  </si>
  <si>
    <t>Non-metallic minerals</t>
  </si>
  <si>
    <t>Transport equipment</t>
  </si>
  <si>
    <t>Machinery</t>
  </si>
  <si>
    <t>Mining and quarrying</t>
  </si>
  <si>
    <t>Food and tobacco</t>
  </si>
  <si>
    <t>Paper  pulp and printing</t>
  </si>
  <si>
    <t>Wood and wood products</t>
  </si>
  <si>
    <t>Textile and leather</t>
  </si>
  <si>
    <t>Construction</t>
  </si>
  <si>
    <t>Industry n.e.s</t>
  </si>
  <si>
    <t>Transport</t>
  </si>
  <si>
    <t>Road</t>
  </si>
  <si>
    <t>Rail</t>
  </si>
  <si>
    <t>Domestic aviation</t>
  </si>
  <si>
    <t>Domestic navigation</t>
  </si>
  <si>
    <t>Pipeline transport</t>
  </si>
  <si>
    <t>Transport n.e.s</t>
  </si>
  <si>
    <t>Other Consumption</t>
  </si>
  <si>
    <t>Agriculture  forestry and fishing</t>
  </si>
  <si>
    <t>Commerce and public services</t>
  </si>
  <si>
    <t>Households</t>
  </si>
  <si>
    <t>Other consumption n.e.s</t>
  </si>
  <si>
    <t>Non-energy use</t>
  </si>
  <si>
    <t>Cook Islands</t>
  </si>
  <si>
    <t>French Polynesia</t>
  </si>
  <si>
    <t>Kiribati</t>
  </si>
  <si>
    <t>New Caledonia</t>
  </si>
  <si>
    <t>Niue</t>
  </si>
  <si>
    <t>Palau</t>
  </si>
  <si>
    <t>Papua New Guinea</t>
  </si>
  <si>
    <t>Samoa</t>
  </si>
  <si>
    <t>Solomon Islands</t>
  </si>
  <si>
    <t>Tonga</t>
  </si>
  <si>
    <t>Tuvalu</t>
  </si>
  <si>
    <t>Vanuatu</t>
  </si>
  <si>
    <t>Micronesia</t>
  </si>
  <si>
    <t>International Bunkers</t>
  </si>
  <si>
    <t>All Oil</t>
  </si>
  <si>
    <t>All Coal</t>
  </si>
  <si>
    <t>International Marine Bunkers</t>
  </si>
  <si>
    <t>Country</t>
  </si>
  <si>
    <t>Percentage of imported oil</t>
  </si>
  <si>
    <t>imported consumption</t>
  </si>
  <si>
    <t>Transformed import</t>
  </si>
  <si>
    <t>Transformation loss</t>
  </si>
  <si>
    <t>Transformation losses</t>
  </si>
  <si>
    <t>Coal transformation</t>
  </si>
  <si>
    <t>Bio</t>
  </si>
  <si>
    <t>Elec</t>
  </si>
  <si>
    <t>International Aviation Bunkers</t>
  </si>
  <si>
    <t>Fiji</t>
  </si>
  <si>
    <t>Proportion of final consumption</t>
  </si>
  <si>
    <t>Proportion of imports</t>
  </si>
  <si>
    <t>Renewables</t>
  </si>
  <si>
    <t>Renewables to imported oil</t>
  </si>
  <si>
    <t>Renewables to final consumption</t>
  </si>
  <si>
    <t>Transformation and production to imports</t>
  </si>
  <si>
    <t>Electricity generation (Terajoule)</t>
  </si>
  <si>
    <t>Rooftop PV generation (GWh/year)</t>
  </si>
  <si>
    <t>Total Transformed TJ</t>
  </si>
  <si>
    <t>RE share of transformation TJ</t>
  </si>
  <si>
    <t>Non-RE transformed</t>
  </si>
  <si>
    <t>TJ</t>
  </si>
  <si>
    <t>Rooftop PV to non-RE  electricity generated from  transformation</t>
  </si>
  <si>
    <t>Non RE elec generation with 40% efficiency</t>
  </si>
  <si>
    <t>All 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</si>
</sst>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0" xfId="0" applyFill="1"/>
    <xf numFmtId="164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AU" sz="1600" b="1">
                <a:solidFill>
                  <a:sysClr val="windowText" lastClr="000000"/>
                </a:solidFill>
              </a:rPr>
              <a:t>Proportion of imported oil consumed for international transit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'Conditions '!$AE$7</c:f>
              <c:strCache>
                <c:ptCount val="1"/>
                <c:pt idx="0">
                  <c:v>International Marine Bunkers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'Conditions '!$D$8:$D$22</c:f>
              <c:strCache>
                <c:ptCount val="15"/>
                <c:pt idx="0">
                  <c:v>Samoa</c:v>
                </c:pt>
                <c:pt idx="1">
                  <c:v>Nauru</c:v>
                </c:pt>
                <c:pt idx="2">
                  <c:v>Vanuatu</c:v>
                </c:pt>
                <c:pt idx="3">
                  <c:v>Palau</c:v>
                </c:pt>
                <c:pt idx="4">
                  <c:v>Kiribati</c:v>
                </c:pt>
                <c:pt idx="5">
                  <c:v>Cook Islands</c:v>
                </c:pt>
                <c:pt idx="6">
                  <c:v>Solomon Islands</c:v>
                </c:pt>
                <c:pt idx="7">
                  <c:v>Tonga</c:v>
                </c:pt>
                <c:pt idx="8">
                  <c:v>New Caledonia</c:v>
                </c:pt>
                <c:pt idx="9">
                  <c:v>French Polynesia</c:v>
                </c:pt>
                <c:pt idx="10">
                  <c:v>Micronesia</c:v>
                </c:pt>
                <c:pt idx="11">
                  <c:v>Niue</c:v>
                </c:pt>
                <c:pt idx="12">
                  <c:v>Tuvalu</c:v>
                </c:pt>
                <c:pt idx="13">
                  <c:v>Papua New Guinea</c:v>
                </c:pt>
                <c:pt idx="14">
                  <c:v>Fiji</c:v>
                </c:pt>
              </c:strCache>
            </c:strRef>
          </c:cat>
          <c:val>
            <c:numRef>
              <c:f>'Conditions '!$AE$8:$AE$22</c:f>
              <c:numCache>
                <c:formatCode>General</c:formatCode>
                <c:ptCount val="15"/>
                <c:pt idx="0">
                  <c:v>0</c:v>
                </c:pt>
                <c:pt idx="1">
                  <c:v>15.083798882681565</c:v>
                </c:pt>
                <c:pt idx="2">
                  <c:v>7.947223074562749</c:v>
                </c:pt>
                <c:pt idx="3">
                  <c:v>0</c:v>
                </c:pt>
                <c:pt idx="4">
                  <c:v>0</c:v>
                </c:pt>
                <c:pt idx="5">
                  <c:v>4.1230366492146597</c:v>
                </c:pt>
                <c:pt idx="6">
                  <c:v>5.1276503678061447</c:v>
                </c:pt>
                <c:pt idx="7">
                  <c:v>0.7681228996639462</c:v>
                </c:pt>
                <c:pt idx="8">
                  <c:v>0.89686098654708524</c:v>
                </c:pt>
                <c:pt idx="9">
                  <c:v>5.4958377111452359</c:v>
                </c:pt>
                <c:pt idx="10">
                  <c:v>5.5577299412915853</c:v>
                </c:pt>
                <c:pt idx="11">
                  <c:v>0</c:v>
                </c:pt>
                <c:pt idx="12">
                  <c:v>0</c:v>
                </c:pt>
                <c:pt idx="13">
                  <c:v>0.36769101996891068</c:v>
                </c:pt>
                <c:pt idx="14">
                  <c:v>7.6702508960573477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D-4754-B42A-35D83A65112D}"/>
            </c:ext>
          </c:extLst>
        </c:ser>
        <c:ser>
          <c:idx val="1"/>
          <c:order val="1"/>
          <c:tx>
            <c:strRef>
              <c:f>'Conditions '!$AF$7</c:f>
              <c:strCache>
                <c:ptCount val="1"/>
                <c:pt idx="0">
                  <c:v>International Aviation Bunkers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'Conditions '!$D$8:$D$22</c:f>
              <c:strCache>
                <c:ptCount val="15"/>
                <c:pt idx="0">
                  <c:v>Samoa</c:v>
                </c:pt>
                <c:pt idx="1">
                  <c:v>Nauru</c:v>
                </c:pt>
                <c:pt idx="2">
                  <c:v>Vanuatu</c:v>
                </c:pt>
                <c:pt idx="3">
                  <c:v>Palau</c:v>
                </c:pt>
                <c:pt idx="4">
                  <c:v>Kiribati</c:v>
                </c:pt>
                <c:pt idx="5">
                  <c:v>Cook Islands</c:v>
                </c:pt>
                <c:pt idx="6">
                  <c:v>Solomon Islands</c:v>
                </c:pt>
                <c:pt idx="7">
                  <c:v>Tonga</c:v>
                </c:pt>
                <c:pt idx="8">
                  <c:v>New Caledonia</c:v>
                </c:pt>
                <c:pt idx="9">
                  <c:v>French Polynesia</c:v>
                </c:pt>
                <c:pt idx="10">
                  <c:v>Micronesia</c:v>
                </c:pt>
                <c:pt idx="11">
                  <c:v>Niue</c:v>
                </c:pt>
                <c:pt idx="12">
                  <c:v>Tuvalu</c:v>
                </c:pt>
                <c:pt idx="13">
                  <c:v>Papua New Guinea</c:v>
                </c:pt>
                <c:pt idx="14">
                  <c:v>Fiji</c:v>
                </c:pt>
              </c:strCache>
            </c:strRef>
          </c:cat>
          <c:val>
            <c:numRef>
              <c:f>'Conditions '!$AF$8:$AF$22</c:f>
              <c:numCache>
                <c:formatCode>General</c:formatCode>
                <c:ptCount val="15"/>
                <c:pt idx="0">
                  <c:v>12.884475659966094</c:v>
                </c:pt>
                <c:pt idx="1">
                  <c:v>15.549348230912477</c:v>
                </c:pt>
                <c:pt idx="2">
                  <c:v>14.206811905492483</c:v>
                </c:pt>
                <c:pt idx="3">
                  <c:v>16.200169635284141</c:v>
                </c:pt>
                <c:pt idx="4">
                  <c:v>2.6897214217098941</c:v>
                </c:pt>
                <c:pt idx="5">
                  <c:v>27.225130890052355</c:v>
                </c:pt>
                <c:pt idx="6">
                  <c:v>3.6347901341410647</c:v>
                </c:pt>
                <c:pt idx="7">
                  <c:v>7.8252520403264523</c:v>
                </c:pt>
                <c:pt idx="8">
                  <c:v>3.7744898203880002</c:v>
                </c:pt>
                <c:pt idx="9">
                  <c:v>3.2732562838438537</c:v>
                </c:pt>
                <c:pt idx="10">
                  <c:v>10.998043052837573</c:v>
                </c:pt>
                <c:pt idx="11">
                  <c:v>19.626168224299064</c:v>
                </c:pt>
                <c:pt idx="12">
                  <c:v>6.5693430656934311</c:v>
                </c:pt>
                <c:pt idx="13">
                  <c:v>2.5608832556100283</c:v>
                </c:pt>
                <c:pt idx="14">
                  <c:v>3.7082988695891923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2D-4754-B42A-35D83A651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9108480"/>
        <c:axId val="2059111808"/>
      </c:barChart>
      <c:catAx>
        <c:axId val="205910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2059111808"/>
        <c:crosses val="autoZero"/>
        <c:auto val="1"/>
        <c:lblAlgn val="ctr"/>
        <c:lblOffset val="100"/>
        <c:noMultiLvlLbl val="0"/>
      </c:catAx>
      <c:valAx>
        <c:axId val="20591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AU" sz="1400" b="1"/>
                  <a:t>% of imported oil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205910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AU" sz="1600" b="1">
                <a:solidFill>
                  <a:sysClr val="windowText" lastClr="000000"/>
                </a:solidFill>
              </a:rPr>
              <a:t>Proportion of imported oil consumed for domestic transport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'Conditions '!$AG$7</c:f>
              <c:strCache>
                <c:ptCount val="1"/>
                <c:pt idx="0">
                  <c:v>Road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'Conditions '!$D$8:$D$22</c:f>
              <c:strCache>
                <c:ptCount val="15"/>
                <c:pt idx="0">
                  <c:v>Samoa</c:v>
                </c:pt>
                <c:pt idx="1">
                  <c:v>Nauru</c:v>
                </c:pt>
                <c:pt idx="2">
                  <c:v>Vanuatu</c:v>
                </c:pt>
                <c:pt idx="3">
                  <c:v>Palau</c:v>
                </c:pt>
                <c:pt idx="4">
                  <c:v>Kiribati</c:v>
                </c:pt>
                <c:pt idx="5">
                  <c:v>Cook Islands</c:v>
                </c:pt>
                <c:pt idx="6">
                  <c:v>Solomon Islands</c:v>
                </c:pt>
                <c:pt idx="7">
                  <c:v>Tonga</c:v>
                </c:pt>
                <c:pt idx="8">
                  <c:v>New Caledonia</c:v>
                </c:pt>
                <c:pt idx="9">
                  <c:v>French Polynesia</c:v>
                </c:pt>
                <c:pt idx="10">
                  <c:v>Micronesia</c:v>
                </c:pt>
                <c:pt idx="11">
                  <c:v>Niue</c:v>
                </c:pt>
                <c:pt idx="12">
                  <c:v>Tuvalu</c:v>
                </c:pt>
                <c:pt idx="13">
                  <c:v>Papua New Guinea</c:v>
                </c:pt>
                <c:pt idx="14">
                  <c:v>Fiji</c:v>
                </c:pt>
              </c:strCache>
            </c:strRef>
          </c:cat>
          <c:val>
            <c:numRef>
              <c:f>'Conditions '!$AG$8:$AG$22</c:f>
              <c:numCache>
                <c:formatCode>General</c:formatCode>
                <c:ptCount val="15"/>
                <c:pt idx="0">
                  <c:v>42.528457253572292</c:v>
                </c:pt>
                <c:pt idx="1">
                  <c:v>0</c:v>
                </c:pt>
                <c:pt idx="2">
                  <c:v>47.928812519177661</c:v>
                </c:pt>
                <c:pt idx="3">
                  <c:v>14.277636415040995</c:v>
                </c:pt>
                <c:pt idx="4">
                  <c:v>33.333333333333336</c:v>
                </c:pt>
                <c:pt idx="5">
                  <c:v>20.811518324607331</c:v>
                </c:pt>
                <c:pt idx="6">
                  <c:v>48.766767633059281</c:v>
                </c:pt>
                <c:pt idx="7">
                  <c:v>36.389822371579456</c:v>
                </c:pt>
                <c:pt idx="8">
                  <c:v>22.61096856190499</c:v>
                </c:pt>
                <c:pt idx="9">
                  <c:v>18.790915703548048</c:v>
                </c:pt>
                <c:pt idx="10">
                  <c:v>9.0019569471624266</c:v>
                </c:pt>
                <c:pt idx="11">
                  <c:v>38.317757009345797</c:v>
                </c:pt>
                <c:pt idx="12">
                  <c:v>12.408759124087592</c:v>
                </c:pt>
                <c:pt idx="13">
                  <c:v>21.105863127266929</c:v>
                </c:pt>
                <c:pt idx="14">
                  <c:v>21.916184174248691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A-4085-BFD6-33C5E04C1BAC}"/>
            </c:ext>
          </c:extLst>
        </c:ser>
        <c:ser>
          <c:idx val="1"/>
          <c:order val="1"/>
          <c:tx>
            <c:strRef>
              <c:f>'Conditions '!$AH$7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'Conditions '!$D$8:$D$22</c:f>
              <c:strCache>
                <c:ptCount val="15"/>
                <c:pt idx="0">
                  <c:v>Samoa</c:v>
                </c:pt>
                <c:pt idx="1">
                  <c:v>Nauru</c:v>
                </c:pt>
                <c:pt idx="2">
                  <c:v>Vanuatu</c:v>
                </c:pt>
                <c:pt idx="3">
                  <c:v>Palau</c:v>
                </c:pt>
                <c:pt idx="4">
                  <c:v>Kiribati</c:v>
                </c:pt>
                <c:pt idx="5">
                  <c:v>Cook Islands</c:v>
                </c:pt>
                <c:pt idx="6">
                  <c:v>Solomon Islands</c:v>
                </c:pt>
                <c:pt idx="7">
                  <c:v>Tonga</c:v>
                </c:pt>
                <c:pt idx="8">
                  <c:v>New Caledonia</c:v>
                </c:pt>
                <c:pt idx="9">
                  <c:v>French Polynesia</c:v>
                </c:pt>
                <c:pt idx="10">
                  <c:v>Micronesia</c:v>
                </c:pt>
                <c:pt idx="11">
                  <c:v>Niue</c:v>
                </c:pt>
                <c:pt idx="12">
                  <c:v>Tuvalu</c:v>
                </c:pt>
                <c:pt idx="13">
                  <c:v>Papua New Guinea</c:v>
                </c:pt>
                <c:pt idx="14">
                  <c:v>Fiji</c:v>
                </c:pt>
              </c:strCache>
            </c:strRef>
          </c:cat>
          <c:val>
            <c:numRef>
              <c:f>'Conditions '!$AH$8:$AH$22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5A-4085-BFD6-33C5E04C1BAC}"/>
            </c:ext>
          </c:extLst>
        </c:ser>
        <c:ser>
          <c:idx val="2"/>
          <c:order val="2"/>
          <c:tx>
            <c:strRef>
              <c:f>'Conditions '!$AI$7</c:f>
              <c:strCache>
                <c:ptCount val="1"/>
                <c:pt idx="0">
                  <c:v>Domestic aviation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'Conditions '!$D$8:$D$22</c:f>
              <c:strCache>
                <c:ptCount val="15"/>
                <c:pt idx="0">
                  <c:v>Samoa</c:v>
                </c:pt>
                <c:pt idx="1">
                  <c:v>Nauru</c:v>
                </c:pt>
                <c:pt idx="2">
                  <c:v>Vanuatu</c:v>
                </c:pt>
                <c:pt idx="3">
                  <c:v>Palau</c:v>
                </c:pt>
                <c:pt idx="4">
                  <c:v>Kiribati</c:v>
                </c:pt>
                <c:pt idx="5">
                  <c:v>Cook Islands</c:v>
                </c:pt>
                <c:pt idx="6">
                  <c:v>Solomon Islands</c:v>
                </c:pt>
                <c:pt idx="7">
                  <c:v>Tonga</c:v>
                </c:pt>
                <c:pt idx="8">
                  <c:v>New Caledonia</c:v>
                </c:pt>
                <c:pt idx="9">
                  <c:v>French Polynesia</c:v>
                </c:pt>
                <c:pt idx="10">
                  <c:v>Micronesia</c:v>
                </c:pt>
                <c:pt idx="11">
                  <c:v>Niue</c:v>
                </c:pt>
                <c:pt idx="12">
                  <c:v>Tuvalu</c:v>
                </c:pt>
                <c:pt idx="13">
                  <c:v>Papua New Guinea</c:v>
                </c:pt>
                <c:pt idx="14">
                  <c:v>Fiji</c:v>
                </c:pt>
              </c:strCache>
            </c:strRef>
          </c:cat>
          <c:val>
            <c:numRef>
              <c:f>'Conditions '!$AI$8:$AI$22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3.3621517771373681</c:v>
                </c:pt>
                <c:pt idx="5">
                  <c:v>0</c:v>
                </c:pt>
                <c:pt idx="6">
                  <c:v>0.77888360017308522</c:v>
                </c:pt>
                <c:pt idx="7">
                  <c:v>0.3840614498319731</c:v>
                </c:pt>
                <c:pt idx="8">
                  <c:v>0.8560945780676722</c:v>
                </c:pt>
                <c:pt idx="9">
                  <c:v>1.4466984563161722</c:v>
                </c:pt>
                <c:pt idx="10">
                  <c:v>1.6046966731898238</c:v>
                </c:pt>
                <c:pt idx="11">
                  <c:v>0.93457943925233644</c:v>
                </c:pt>
                <c:pt idx="12">
                  <c:v>0</c:v>
                </c:pt>
                <c:pt idx="13">
                  <c:v>3.1298577065646298</c:v>
                </c:pt>
                <c:pt idx="14">
                  <c:v>1.5191618417424868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5A-4085-BFD6-33C5E04C1BAC}"/>
            </c:ext>
          </c:extLst>
        </c:ser>
        <c:ser>
          <c:idx val="3"/>
          <c:order val="3"/>
          <c:tx>
            <c:strRef>
              <c:f>'Conditions '!$AJ$7</c:f>
              <c:strCache>
                <c:ptCount val="1"/>
                <c:pt idx="0">
                  <c:v>Domestic navigation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'Conditions '!$D$8:$D$22</c:f>
              <c:strCache>
                <c:ptCount val="15"/>
                <c:pt idx="0">
                  <c:v>Samoa</c:v>
                </c:pt>
                <c:pt idx="1">
                  <c:v>Nauru</c:v>
                </c:pt>
                <c:pt idx="2">
                  <c:v>Vanuatu</c:v>
                </c:pt>
                <c:pt idx="3">
                  <c:v>Palau</c:v>
                </c:pt>
                <c:pt idx="4">
                  <c:v>Kiribati</c:v>
                </c:pt>
                <c:pt idx="5">
                  <c:v>Cook Islands</c:v>
                </c:pt>
                <c:pt idx="6">
                  <c:v>Solomon Islands</c:v>
                </c:pt>
                <c:pt idx="7">
                  <c:v>Tonga</c:v>
                </c:pt>
                <c:pt idx="8">
                  <c:v>New Caledonia</c:v>
                </c:pt>
                <c:pt idx="9">
                  <c:v>French Polynesia</c:v>
                </c:pt>
                <c:pt idx="10">
                  <c:v>Micronesia</c:v>
                </c:pt>
                <c:pt idx="11">
                  <c:v>Niue</c:v>
                </c:pt>
                <c:pt idx="12">
                  <c:v>Tuvalu</c:v>
                </c:pt>
                <c:pt idx="13">
                  <c:v>Papua New Guinea</c:v>
                </c:pt>
                <c:pt idx="14">
                  <c:v>Fiji</c:v>
                </c:pt>
              </c:strCache>
            </c:strRef>
          </c:cat>
          <c:val>
            <c:numRef>
              <c:f>'Conditions '!$AJ$8:$AJ$22</c:f>
              <c:numCache>
                <c:formatCode>General</c:formatCode>
                <c:ptCount val="15"/>
                <c:pt idx="0">
                  <c:v>6.2484863162993465</c:v>
                </c:pt>
                <c:pt idx="1">
                  <c:v>0</c:v>
                </c:pt>
                <c:pt idx="2">
                  <c:v>4.8481129180730287</c:v>
                </c:pt>
                <c:pt idx="3">
                  <c:v>35.990952784845916</c:v>
                </c:pt>
                <c:pt idx="4">
                  <c:v>5.9558117195004803</c:v>
                </c:pt>
                <c:pt idx="5">
                  <c:v>6.2172774869109944</c:v>
                </c:pt>
                <c:pt idx="6">
                  <c:v>7.680657723929035</c:v>
                </c:pt>
                <c:pt idx="7">
                  <c:v>0</c:v>
                </c:pt>
                <c:pt idx="8">
                  <c:v>1.8512745497709886</c:v>
                </c:pt>
                <c:pt idx="9">
                  <c:v>0</c:v>
                </c:pt>
                <c:pt idx="10">
                  <c:v>22.544031311154598</c:v>
                </c:pt>
                <c:pt idx="11">
                  <c:v>0</c:v>
                </c:pt>
                <c:pt idx="12">
                  <c:v>5.8394160583941606</c:v>
                </c:pt>
                <c:pt idx="13">
                  <c:v>0</c:v>
                </c:pt>
                <c:pt idx="14">
                  <c:v>2.3711055969120487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5A-4085-BFD6-33C5E04C1BAC}"/>
            </c:ext>
          </c:extLst>
        </c:ser>
        <c:ser>
          <c:idx val="4"/>
          <c:order val="4"/>
          <c:tx>
            <c:strRef>
              <c:f>'Conditions '!$AK$7</c:f>
              <c:strCache>
                <c:ptCount val="1"/>
                <c:pt idx="0">
                  <c:v>Transport n.e.s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'Conditions '!$D$8:$D$22</c:f>
              <c:strCache>
                <c:ptCount val="15"/>
                <c:pt idx="0">
                  <c:v>Samoa</c:v>
                </c:pt>
                <c:pt idx="1">
                  <c:v>Nauru</c:v>
                </c:pt>
                <c:pt idx="2">
                  <c:v>Vanuatu</c:v>
                </c:pt>
                <c:pt idx="3">
                  <c:v>Palau</c:v>
                </c:pt>
                <c:pt idx="4">
                  <c:v>Kiribati</c:v>
                </c:pt>
                <c:pt idx="5">
                  <c:v>Cook Islands</c:v>
                </c:pt>
                <c:pt idx="6">
                  <c:v>Solomon Islands</c:v>
                </c:pt>
                <c:pt idx="7">
                  <c:v>Tonga</c:v>
                </c:pt>
                <c:pt idx="8">
                  <c:v>New Caledonia</c:v>
                </c:pt>
                <c:pt idx="9">
                  <c:v>French Polynesia</c:v>
                </c:pt>
                <c:pt idx="10">
                  <c:v>Micronesia</c:v>
                </c:pt>
                <c:pt idx="11">
                  <c:v>Niue</c:v>
                </c:pt>
                <c:pt idx="12">
                  <c:v>Tuvalu</c:v>
                </c:pt>
                <c:pt idx="13">
                  <c:v>Papua New Guinea</c:v>
                </c:pt>
                <c:pt idx="14">
                  <c:v>Fiji</c:v>
                </c:pt>
              </c:strCache>
            </c:strRef>
          </c:cat>
          <c:val>
            <c:numRef>
              <c:f>'Conditions '!$AK$8:$AK$22</c:f>
              <c:numCache>
                <c:formatCode>General</c:formatCode>
                <c:ptCount val="15"/>
                <c:pt idx="0">
                  <c:v>0</c:v>
                </c:pt>
                <c:pt idx="1">
                  <c:v>19.646182495344508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18.848167539267017</c:v>
                </c:pt>
                <c:pt idx="6">
                  <c:v>0</c:v>
                </c:pt>
                <c:pt idx="7">
                  <c:v>20.355256841094576</c:v>
                </c:pt>
                <c:pt idx="8">
                  <c:v>0</c:v>
                </c:pt>
                <c:pt idx="9">
                  <c:v>25.402085185484523</c:v>
                </c:pt>
                <c:pt idx="10">
                  <c:v>12.28962818003914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6B-4745-987C-A84014BC3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5852192"/>
        <c:axId val="1455850528"/>
      </c:barChart>
      <c:catAx>
        <c:axId val="145585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455850528"/>
        <c:crosses val="autoZero"/>
        <c:auto val="1"/>
        <c:lblAlgn val="ctr"/>
        <c:lblOffset val="100"/>
        <c:noMultiLvlLbl val="0"/>
      </c:catAx>
      <c:valAx>
        <c:axId val="14558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AU" sz="1400" b="1"/>
                  <a:t>% of imported oil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45585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163994858780811"/>
          <c:y val="0.13007063171738242"/>
          <c:w val="0.79169158218896862"/>
          <c:h val="6.722782559489169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600"/>
            </a:pPr>
            <a:r>
              <a:rPr lang="en-AU" sz="1600"/>
              <a:t>Proportion of imported oil transformed to electricity and lost through transformation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Transformed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'Conditions '!$D$8:$D$22</c:f>
              <c:strCache>
                <c:ptCount val="15"/>
                <c:pt idx="0">
                  <c:v>Samoa</c:v>
                </c:pt>
                <c:pt idx="1">
                  <c:v>Nauru</c:v>
                </c:pt>
                <c:pt idx="2">
                  <c:v>Vanuatu</c:v>
                </c:pt>
                <c:pt idx="3">
                  <c:v>Palau</c:v>
                </c:pt>
                <c:pt idx="4">
                  <c:v>Kiribati</c:v>
                </c:pt>
                <c:pt idx="5">
                  <c:v>Cook Islands</c:v>
                </c:pt>
                <c:pt idx="6">
                  <c:v>Solomon Islands</c:v>
                </c:pt>
                <c:pt idx="7">
                  <c:v>Tonga</c:v>
                </c:pt>
                <c:pt idx="8">
                  <c:v>New Caledonia</c:v>
                </c:pt>
                <c:pt idx="9">
                  <c:v>French Polynesia</c:v>
                </c:pt>
                <c:pt idx="10">
                  <c:v>Micronesia</c:v>
                </c:pt>
                <c:pt idx="11">
                  <c:v>Niue</c:v>
                </c:pt>
                <c:pt idx="12">
                  <c:v>Tuvalu</c:v>
                </c:pt>
                <c:pt idx="13">
                  <c:v>Papua New Guinea</c:v>
                </c:pt>
                <c:pt idx="14">
                  <c:v>Fiji</c:v>
                </c:pt>
              </c:strCache>
            </c:strRef>
          </c:cat>
          <c:val>
            <c:numRef>
              <c:f>'Conditions '!$AM$8:$AM$22</c:f>
              <c:numCache>
                <c:formatCode>General</c:formatCode>
                <c:ptCount val="15"/>
                <c:pt idx="0">
                  <c:v>20.416565754419956</c:v>
                </c:pt>
                <c:pt idx="1">
                  <c:v>32.029795158286781</c:v>
                </c:pt>
                <c:pt idx="2">
                  <c:v>20.43571647744707</c:v>
                </c:pt>
                <c:pt idx="3">
                  <c:v>29.770992366412212</c:v>
                </c:pt>
                <c:pt idx="4">
                  <c:v>28.914505283381363</c:v>
                </c:pt>
                <c:pt idx="5">
                  <c:v>22.774869109947645</c:v>
                </c:pt>
                <c:pt idx="6">
                  <c:v>21.960190393768933</c:v>
                </c:pt>
                <c:pt idx="7">
                  <c:v>28.516562650024003</c:v>
                </c:pt>
                <c:pt idx="8">
                  <c:v>42.461811467350906</c:v>
                </c:pt>
                <c:pt idx="9">
                  <c:v>36.725127293299927</c:v>
                </c:pt>
                <c:pt idx="10">
                  <c:v>32.485322896281801</c:v>
                </c:pt>
                <c:pt idx="11">
                  <c:v>31.77570093457944</c:v>
                </c:pt>
                <c:pt idx="12">
                  <c:v>67.153284671532845</c:v>
                </c:pt>
                <c:pt idx="13">
                  <c:v>24.667184822033562</c:v>
                </c:pt>
                <c:pt idx="14">
                  <c:v>10.868486352357321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11-43EC-A6C0-9E014E04D0A5}"/>
            </c:ext>
          </c:extLst>
        </c:ser>
        <c:ser>
          <c:idx val="2"/>
          <c:order val="2"/>
          <c:tx>
            <c:strRef>
              <c:f>'Conditions '!$AN$7</c:f>
              <c:strCache>
                <c:ptCount val="1"/>
                <c:pt idx="0">
                  <c:v>Transformation losses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'Conditions '!$D$8:$D$22</c:f>
              <c:strCache>
                <c:ptCount val="15"/>
                <c:pt idx="0">
                  <c:v>Samoa</c:v>
                </c:pt>
                <c:pt idx="1">
                  <c:v>Nauru</c:v>
                </c:pt>
                <c:pt idx="2">
                  <c:v>Vanuatu</c:v>
                </c:pt>
                <c:pt idx="3">
                  <c:v>Palau</c:v>
                </c:pt>
                <c:pt idx="4">
                  <c:v>Kiribati</c:v>
                </c:pt>
                <c:pt idx="5">
                  <c:v>Cook Islands</c:v>
                </c:pt>
                <c:pt idx="6">
                  <c:v>Solomon Islands</c:v>
                </c:pt>
                <c:pt idx="7">
                  <c:v>Tonga</c:v>
                </c:pt>
                <c:pt idx="8">
                  <c:v>New Caledonia</c:v>
                </c:pt>
                <c:pt idx="9">
                  <c:v>French Polynesia</c:v>
                </c:pt>
                <c:pt idx="10">
                  <c:v>Micronesia</c:v>
                </c:pt>
                <c:pt idx="11">
                  <c:v>Niue</c:v>
                </c:pt>
                <c:pt idx="12">
                  <c:v>Tuvalu</c:v>
                </c:pt>
                <c:pt idx="13">
                  <c:v>Papua New Guinea</c:v>
                </c:pt>
                <c:pt idx="14">
                  <c:v>Fiji</c:v>
                </c:pt>
              </c:strCache>
            </c:strRef>
          </c:cat>
          <c:val>
            <c:numRef>
              <c:f>'Conditions '!$AN$8:$AN$22</c:f>
              <c:numCache>
                <c:formatCode>General</c:formatCode>
                <c:ptCount val="15"/>
                <c:pt idx="0">
                  <c:v>12.908694599176556</c:v>
                </c:pt>
                <c:pt idx="1">
                  <c:v>20.297951582867785</c:v>
                </c:pt>
                <c:pt idx="2">
                  <c:v>14.912549861920835</c:v>
                </c:pt>
                <c:pt idx="3">
                  <c:v>20.158326265196493</c:v>
                </c:pt>
                <c:pt idx="4">
                  <c:v>20.749279538904901</c:v>
                </c:pt>
                <c:pt idx="5">
                  <c:v>15.510471204188482</c:v>
                </c:pt>
                <c:pt idx="6">
                  <c:v>15.253137170056252</c:v>
                </c:pt>
                <c:pt idx="7">
                  <c:v>17.858857417186751</c:v>
                </c:pt>
                <c:pt idx="8">
                  <c:v>66.497206302007143</c:v>
                </c:pt>
                <c:pt idx="9">
                  <c:v>22.444031358603411</c:v>
                </c:pt>
                <c:pt idx="10">
                  <c:v>23.7573385518591</c:v>
                </c:pt>
                <c:pt idx="11">
                  <c:v>20.560747663551403</c:v>
                </c:pt>
                <c:pt idx="12">
                  <c:v>50.364963503649633</c:v>
                </c:pt>
                <c:pt idx="13">
                  <c:v>35.369086053649006</c:v>
                </c:pt>
                <c:pt idx="14">
                  <c:v>6.4405845051006345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11-43EC-A6C0-9E014E04D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9108480"/>
        <c:axId val="20591118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'Conditions '!$AL$7</c15:sqref>
                        </c15:formulaRef>
                      </c:ext>
                    </c:extLst>
                    <c:strCache>
                      <c:ptCount val="1"/>
                      <c:pt idx="0">
                        <c:v>imported consumption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'Conditions '!$D$8:$D$22</c15:sqref>
                        </c15:formulaRef>
                      </c:ext>
                    </c:extLst>
                    <c:strCache>
                      <c:ptCount val="15"/>
                      <c:pt idx="0">
                        <c:v>Samoa</c:v>
                      </c:pt>
                      <c:pt idx="1">
                        <c:v>Nauru</c:v>
                      </c:pt>
                      <c:pt idx="2">
                        <c:v>Vanuatu</c:v>
                      </c:pt>
                      <c:pt idx="3">
                        <c:v>Palau</c:v>
                      </c:pt>
                      <c:pt idx="4">
                        <c:v>Kiribati</c:v>
                      </c:pt>
                      <c:pt idx="5">
                        <c:v>Cook Islands</c:v>
                      </c:pt>
                      <c:pt idx="6">
                        <c:v>Solomon Islands</c:v>
                      </c:pt>
                      <c:pt idx="7">
                        <c:v>Tonga</c:v>
                      </c:pt>
                      <c:pt idx="8">
                        <c:v>New Caledonia</c:v>
                      </c:pt>
                      <c:pt idx="9">
                        <c:v>French Polynesia</c:v>
                      </c:pt>
                      <c:pt idx="10">
                        <c:v>Micronesia</c:v>
                      </c:pt>
                      <c:pt idx="11">
                        <c:v>Niue</c:v>
                      </c:pt>
                      <c:pt idx="12">
                        <c:v>Tuvalu</c:v>
                      </c:pt>
                      <c:pt idx="13">
                        <c:v>Papua New Guinea</c:v>
                      </c:pt>
                      <c:pt idx="14">
                        <c:v>Fiji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'Conditions '!$AL$8:$AL$21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91.188162544169614</c:v>
                      </c:pt>
                      <c:pt idx="1">
                        <c:v>213.94422310756971</c:v>
                      </c:pt>
                      <c:pt idx="2">
                        <c:v>114.35087719298245</c:v>
                      </c:pt>
                      <c:pt idx="3">
                        <c:v>165.82278481012656</c:v>
                      </c:pt>
                      <c:pt idx="4">
                        <c:v>78.44762622456669</c:v>
                      </c:pt>
                      <c:pt idx="5">
                        <c:v>179.76470588235293</c:v>
                      </c:pt>
                      <c:pt idx="6">
                        <c:v>68.933631618195378</c:v>
                      </c:pt>
                      <c:pt idx="7">
                        <c:v>136.94937541091389</c:v>
                      </c:pt>
                      <c:pt idx="8">
                        <c:v>109.39114923532959</c:v>
                      </c:pt>
                      <c:pt idx="9">
                        <c:v>139.66587650976408</c:v>
                      </c:pt>
                      <c:pt idx="10">
                        <c:v>184.47653429602889</c:v>
                      </c:pt>
                      <c:pt idx="11">
                        <c:v>140.78947368421052</c:v>
                      </c:pt>
                      <c:pt idx="12">
                        <c:v>224.59016393442624</c:v>
                      </c:pt>
                      <c:pt idx="13">
                        <c:v>82.384619173494016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8011-43EC-A6C0-9E014E04D0A5}"/>
                  </c:ext>
                </c:extLst>
              </c15:ser>
            </c15:filteredBarSeries>
          </c:ext>
        </c:extLst>
      </c:barChart>
      <c:catAx>
        <c:axId val="205910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200"/>
            </a:pPr>
            <a:endParaRPr lang="en-US"/>
          </a:p>
        </c:txPr>
        <c:crossAx val="2059111808"/>
        <c:crosses val="autoZero"/>
        <c:auto val="1"/>
        <c:lblAlgn val="ctr"/>
        <c:lblOffset val="100"/>
        <c:noMultiLvlLbl val="0"/>
      </c:catAx>
      <c:valAx>
        <c:axId val="20591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AU" sz="1400"/>
                  <a:t>% of imported oil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5910848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7.8629388096452507E-2"/>
          <c:y val="0.12185293906452792"/>
          <c:w val="0.92137061190354752"/>
          <c:h val="6.7227825594891696E-2"/>
        </c:manualLayout>
      </c:layout>
      <c:overlay val="1"/>
      <c:spPr>
        <a:noFill/>
        <a:ln>
          <a:noFill/>
        </a:ln>
        <a:effectLst/>
      </c:spPr>
      <c:txPr>
        <a:bodyPr rot="0" vert="horz"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AU"/>
              <a:t>Primary energy</a:t>
            </a:r>
            <a:r>
              <a:rPr lang="en-AU" baseline="0"/>
              <a:t> production as a proportion of final demand </a:t>
            </a:r>
            <a:endParaRPr lang="en-A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'Conditions '!$AO$7</c:f>
              <c:strCache>
                <c:ptCount val="1"/>
                <c:pt idx="0">
                  <c:v>Biofuels and Waste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'Conditions '!$D$8:$D$22</c:f>
              <c:strCache>
                <c:ptCount val="15"/>
                <c:pt idx="0">
                  <c:v>Samoa</c:v>
                </c:pt>
                <c:pt idx="1">
                  <c:v>Nauru</c:v>
                </c:pt>
                <c:pt idx="2">
                  <c:v>Vanuatu</c:v>
                </c:pt>
                <c:pt idx="3">
                  <c:v>Palau</c:v>
                </c:pt>
                <c:pt idx="4">
                  <c:v>Kiribati</c:v>
                </c:pt>
                <c:pt idx="5">
                  <c:v>Cook Islands</c:v>
                </c:pt>
                <c:pt idx="6">
                  <c:v>Solomon Islands</c:v>
                </c:pt>
                <c:pt idx="7">
                  <c:v>Tonga</c:v>
                </c:pt>
                <c:pt idx="8">
                  <c:v>New Caledonia</c:v>
                </c:pt>
                <c:pt idx="9">
                  <c:v>French Polynesia</c:v>
                </c:pt>
                <c:pt idx="10">
                  <c:v>Micronesia</c:v>
                </c:pt>
                <c:pt idx="11">
                  <c:v>Niue</c:v>
                </c:pt>
                <c:pt idx="12">
                  <c:v>Tuvalu</c:v>
                </c:pt>
                <c:pt idx="13">
                  <c:v>Papua New Guinea</c:v>
                </c:pt>
                <c:pt idx="14">
                  <c:v>Fiji</c:v>
                </c:pt>
              </c:strCache>
            </c:strRef>
          </c:cat>
          <c:val>
            <c:numRef>
              <c:f>'Conditions '!$AO$8:$AO$22</c:f>
              <c:numCache>
                <c:formatCode>General</c:formatCode>
                <c:ptCount val="15"/>
                <c:pt idx="0">
                  <c:v>32.376325088339222</c:v>
                </c:pt>
                <c:pt idx="1">
                  <c:v>0</c:v>
                </c:pt>
                <c:pt idx="2">
                  <c:v>30.140350877192983</c:v>
                </c:pt>
                <c:pt idx="3">
                  <c:v>0</c:v>
                </c:pt>
                <c:pt idx="4">
                  <c:v>40.844009042954035</c:v>
                </c:pt>
                <c:pt idx="5">
                  <c:v>0</c:v>
                </c:pt>
                <c:pt idx="6">
                  <c:v>49.291573452647278</c:v>
                </c:pt>
                <c:pt idx="7">
                  <c:v>1.2491781722550954</c:v>
                </c:pt>
                <c:pt idx="8">
                  <c:v>0.32265680333674351</c:v>
                </c:pt>
                <c:pt idx="9">
                  <c:v>0.47409414155096513</c:v>
                </c:pt>
                <c:pt idx="10">
                  <c:v>1.7328519855595668</c:v>
                </c:pt>
                <c:pt idx="11">
                  <c:v>1.3157894736842106</c:v>
                </c:pt>
                <c:pt idx="12">
                  <c:v>0</c:v>
                </c:pt>
                <c:pt idx="13">
                  <c:v>46.57839000443299</c:v>
                </c:pt>
                <c:pt idx="14">
                  <c:v>19.903421256434786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B1-4159-BAF6-13E327DBB923}"/>
            </c:ext>
          </c:extLst>
        </c:ser>
        <c:ser>
          <c:idx val="1"/>
          <c:order val="1"/>
          <c:tx>
            <c:strRef>
              <c:f>'Conditions '!$AP$7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'Conditions '!$D$8:$D$22</c:f>
              <c:strCache>
                <c:ptCount val="15"/>
                <c:pt idx="0">
                  <c:v>Samoa</c:v>
                </c:pt>
                <c:pt idx="1">
                  <c:v>Nauru</c:v>
                </c:pt>
                <c:pt idx="2">
                  <c:v>Vanuatu</c:v>
                </c:pt>
                <c:pt idx="3">
                  <c:v>Palau</c:v>
                </c:pt>
                <c:pt idx="4">
                  <c:v>Kiribati</c:v>
                </c:pt>
                <c:pt idx="5">
                  <c:v>Cook Islands</c:v>
                </c:pt>
                <c:pt idx="6">
                  <c:v>Solomon Islands</c:v>
                </c:pt>
                <c:pt idx="7">
                  <c:v>Tonga</c:v>
                </c:pt>
                <c:pt idx="8">
                  <c:v>New Caledonia</c:v>
                </c:pt>
                <c:pt idx="9">
                  <c:v>French Polynesia</c:v>
                </c:pt>
                <c:pt idx="10">
                  <c:v>Micronesia</c:v>
                </c:pt>
                <c:pt idx="11">
                  <c:v>Niue</c:v>
                </c:pt>
                <c:pt idx="12">
                  <c:v>Tuvalu</c:v>
                </c:pt>
                <c:pt idx="13">
                  <c:v>Papua New Guinea</c:v>
                </c:pt>
                <c:pt idx="14">
                  <c:v>Fiji</c:v>
                </c:pt>
              </c:strCache>
            </c:strRef>
          </c:cat>
          <c:val>
            <c:numRef>
              <c:f>'Conditions '!$AP$8:$AP$22</c:f>
              <c:numCache>
                <c:formatCode>General</c:formatCode>
                <c:ptCount val="15"/>
                <c:pt idx="0">
                  <c:v>5.101590106007067</c:v>
                </c:pt>
                <c:pt idx="1">
                  <c:v>0.79681274900398402</c:v>
                </c:pt>
                <c:pt idx="2">
                  <c:v>2.1754385964912282</c:v>
                </c:pt>
                <c:pt idx="3">
                  <c:v>4.6882325363338022E-2</c:v>
                </c:pt>
                <c:pt idx="4">
                  <c:v>1.3564431047475509</c:v>
                </c:pt>
                <c:pt idx="5">
                  <c:v>4.4705882352941178</c:v>
                </c:pt>
                <c:pt idx="6">
                  <c:v>0.20879940343027592</c:v>
                </c:pt>
                <c:pt idx="7">
                  <c:v>0.98619329388560162</c:v>
                </c:pt>
                <c:pt idx="8">
                  <c:v>3.8613887358673695</c:v>
                </c:pt>
                <c:pt idx="9">
                  <c:v>8.1724799638785424</c:v>
                </c:pt>
                <c:pt idx="10">
                  <c:v>1.0108303249097472</c:v>
                </c:pt>
                <c:pt idx="11">
                  <c:v>2.6315789473684212</c:v>
                </c:pt>
                <c:pt idx="12">
                  <c:v>11.475409836065573</c:v>
                </c:pt>
                <c:pt idx="13">
                  <c:v>2.5932979788858423</c:v>
                </c:pt>
                <c:pt idx="14">
                  <c:v>9.4938727165049421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B1-4159-BAF6-13E327DBB923}"/>
            </c:ext>
          </c:extLst>
        </c:ser>
        <c:ser>
          <c:idx val="2"/>
          <c:order val="2"/>
          <c:tx>
            <c:strRef>
              <c:f>'Conditions '!$AQ$7</c:f>
              <c:strCache>
                <c:ptCount val="1"/>
                <c:pt idx="0">
                  <c:v>Heat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'Conditions '!$D$8:$D$22</c:f>
              <c:strCache>
                <c:ptCount val="15"/>
                <c:pt idx="0">
                  <c:v>Samoa</c:v>
                </c:pt>
                <c:pt idx="1">
                  <c:v>Nauru</c:v>
                </c:pt>
                <c:pt idx="2">
                  <c:v>Vanuatu</c:v>
                </c:pt>
                <c:pt idx="3">
                  <c:v>Palau</c:v>
                </c:pt>
                <c:pt idx="4">
                  <c:v>Kiribati</c:v>
                </c:pt>
                <c:pt idx="5">
                  <c:v>Cook Islands</c:v>
                </c:pt>
                <c:pt idx="6">
                  <c:v>Solomon Islands</c:v>
                </c:pt>
                <c:pt idx="7">
                  <c:v>Tonga</c:v>
                </c:pt>
                <c:pt idx="8">
                  <c:v>New Caledonia</c:v>
                </c:pt>
                <c:pt idx="9">
                  <c:v>French Polynesia</c:v>
                </c:pt>
                <c:pt idx="10">
                  <c:v>Micronesia</c:v>
                </c:pt>
                <c:pt idx="11">
                  <c:v>Niue</c:v>
                </c:pt>
                <c:pt idx="12">
                  <c:v>Tuvalu</c:v>
                </c:pt>
                <c:pt idx="13">
                  <c:v>Papua New Guinea</c:v>
                </c:pt>
                <c:pt idx="14">
                  <c:v>Fiji</c:v>
                </c:pt>
              </c:strCache>
            </c:strRef>
          </c:cat>
          <c:val>
            <c:numRef>
              <c:f>'Conditions '!$AQ$8:$AQ$22</c:f>
              <c:numCache>
                <c:formatCode>General</c:formatCode>
                <c:ptCount val="15"/>
                <c:pt idx="0">
                  <c:v>6.6254416961130741E-2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0.3698748721177304</c:v>
                </c:pt>
                <c:pt idx="9">
                  <c:v>0</c:v>
                </c:pt>
                <c:pt idx="10">
                  <c:v>0</c:v>
                </c:pt>
                <c:pt idx="11">
                  <c:v>21.05263157894737</c:v>
                </c:pt>
                <c:pt idx="12">
                  <c:v>0</c:v>
                </c:pt>
                <c:pt idx="13">
                  <c:v>12.560132661270462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B1-4159-BAF6-13E327DBB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5852192"/>
        <c:axId val="1455850528"/>
      </c:barChart>
      <c:catAx>
        <c:axId val="145585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200"/>
            </a:pPr>
            <a:endParaRPr lang="en-US"/>
          </a:p>
        </c:txPr>
        <c:crossAx val="1455850528"/>
        <c:crosses val="autoZero"/>
        <c:auto val="1"/>
        <c:lblAlgn val="ctr"/>
        <c:lblOffset val="100"/>
        <c:noMultiLvlLbl val="0"/>
      </c:catAx>
      <c:valAx>
        <c:axId val="14558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AU" sz="1400"/>
                  <a:t>% of final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45585219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1778330150679094"/>
          <c:y val="0.15041765920194688"/>
          <c:w val="0.81086720448801453"/>
          <c:h val="7.0149879824044262E-2"/>
        </c:manualLayout>
      </c:layout>
      <c:overlay val="1"/>
      <c:spPr>
        <a:noFill/>
        <a:ln>
          <a:noFill/>
        </a:ln>
        <a:effectLst/>
      </c:spPr>
      <c:txPr>
        <a:bodyPr rot="0" vert="horz"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AU"/>
              <a:t>Primary energy production as a proportion of energy imports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'Conditions '!$AR$7</c:f>
              <c:strCache>
                <c:ptCount val="1"/>
                <c:pt idx="0">
                  <c:v>Biofuels and Waste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'Conditions '!$D$8:$D$22</c:f>
              <c:strCache>
                <c:ptCount val="15"/>
                <c:pt idx="0">
                  <c:v>Samoa</c:v>
                </c:pt>
                <c:pt idx="1">
                  <c:v>Nauru</c:v>
                </c:pt>
                <c:pt idx="2">
                  <c:v>Vanuatu</c:v>
                </c:pt>
                <c:pt idx="3">
                  <c:v>Palau</c:v>
                </c:pt>
                <c:pt idx="4">
                  <c:v>Kiribati</c:v>
                </c:pt>
                <c:pt idx="5">
                  <c:v>Cook Islands</c:v>
                </c:pt>
                <c:pt idx="6">
                  <c:v>Solomon Islands</c:v>
                </c:pt>
                <c:pt idx="7">
                  <c:v>Tonga</c:v>
                </c:pt>
                <c:pt idx="8">
                  <c:v>New Caledonia</c:v>
                </c:pt>
                <c:pt idx="9">
                  <c:v>French Polynesia</c:v>
                </c:pt>
                <c:pt idx="10">
                  <c:v>Micronesia</c:v>
                </c:pt>
                <c:pt idx="11">
                  <c:v>Niue</c:v>
                </c:pt>
                <c:pt idx="12">
                  <c:v>Tuvalu</c:v>
                </c:pt>
                <c:pt idx="13">
                  <c:v>Papua New Guinea</c:v>
                </c:pt>
                <c:pt idx="14">
                  <c:v>Fiji</c:v>
                </c:pt>
              </c:strCache>
            </c:strRef>
          </c:cat>
          <c:val>
            <c:numRef>
              <c:f>'Conditions '!$AR$8:$AR$22</c:f>
              <c:numCache>
                <c:formatCode>General</c:formatCode>
                <c:ptCount val="15"/>
                <c:pt idx="0">
                  <c:v>35.504964882538147</c:v>
                </c:pt>
                <c:pt idx="1">
                  <c:v>0</c:v>
                </c:pt>
                <c:pt idx="2">
                  <c:v>26.357778459650198</c:v>
                </c:pt>
                <c:pt idx="3">
                  <c:v>0</c:v>
                </c:pt>
                <c:pt idx="4">
                  <c:v>52.065321805955811</c:v>
                </c:pt>
                <c:pt idx="5">
                  <c:v>0</c:v>
                </c:pt>
                <c:pt idx="6">
                  <c:v>71.505841627001303</c:v>
                </c:pt>
                <c:pt idx="7">
                  <c:v>0.91214594335093613</c:v>
                </c:pt>
                <c:pt idx="8">
                  <c:v>0.29495695546869377</c:v>
                </c:pt>
                <c:pt idx="9">
                  <c:v>0.33944879980602927</c:v>
                </c:pt>
                <c:pt idx="10">
                  <c:v>0.9393346379647749</c:v>
                </c:pt>
                <c:pt idx="11">
                  <c:v>0.93457943925233644</c:v>
                </c:pt>
                <c:pt idx="12">
                  <c:v>0</c:v>
                </c:pt>
                <c:pt idx="13">
                  <c:v>56.53772569652039</c:v>
                </c:pt>
                <c:pt idx="14">
                  <c:v>12.045767852219464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88-42E6-B21F-41FAFAC0BFFA}"/>
            </c:ext>
          </c:extLst>
        </c:ser>
        <c:ser>
          <c:idx val="1"/>
          <c:order val="1"/>
          <c:tx>
            <c:strRef>
              <c:f>'Conditions '!$AS$7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'Conditions '!$D$8:$D$22</c:f>
              <c:strCache>
                <c:ptCount val="15"/>
                <c:pt idx="0">
                  <c:v>Samoa</c:v>
                </c:pt>
                <c:pt idx="1">
                  <c:v>Nauru</c:v>
                </c:pt>
                <c:pt idx="2">
                  <c:v>Vanuatu</c:v>
                </c:pt>
                <c:pt idx="3">
                  <c:v>Palau</c:v>
                </c:pt>
                <c:pt idx="4">
                  <c:v>Kiribati</c:v>
                </c:pt>
                <c:pt idx="5">
                  <c:v>Cook Islands</c:v>
                </c:pt>
                <c:pt idx="6">
                  <c:v>Solomon Islands</c:v>
                </c:pt>
                <c:pt idx="7">
                  <c:v>Tonga</c:v>
                </c:pt>
                <c:pt idx="8">
                  <c:v>New Caledonia</c:v>
                </c:pt>
                <c:pt idx="9">
                  <c:v>French Polynesia</c:v>
                </c:pt>
                <c:pt idx="10">
                  <c:v>Micronesia</c:v>
                </c:pt>
                <c:pt idx="11">
                  <c:v>Niue</c:v>
                </c:pt>
                <c:pt idx="12">
                  <c:v>Tuvalu</c:v>
                </c:pt>
                <c:pt idx="13">
                  <c:v>Papua New Guinea</c:v>
                </c:pt>
                <c:pt idx="14">
                  <c:v>Fiji</c:v>
                </c:pt>
              </c:strCache>
            </c:strRef>
          </c:cat>
          <c:val>
            <c:numRef>
              <c:f>'Conditions '!$AS$8:$AS$22</c:f>
              <c:numCache>
                <c:formatCode>General</c:formatCode>
                <c:ptCount val="15"/>
                <c:pt idx="0">
                  <c:v>5.5945749576168566</c:v>
                </c:pt>
                <c:pt idx="1">
                  <c:v>0.37243947858472998</c:v>
                </c:pt>
                <c:pt idx="2">
                  <c:v>1.9024240564590364</c:v>
                </c:pt>
                <c:pt idx="3">
                  <c:v>2.8272547356516822E-2</c:v>
                </c:pt>
                <c:pt idx="4">
                  <c:v>1.7291066282420748</c:v>
                </c:pt>
                <c:pt idx="5">
                  <c:v>2.4869109947643979</c:v>
                </c:pt>
                <c:pt idx="6">
                  <c:v>0.30289917784508869</c:v>
                </c:pt>
                <c:pt idx="7">
                  <c:v>0.72011521843494963</c:v>
                </c:pt>
                <c:pt idx="8">
                  <c:v>3.5298913695115224</c:v>
                </c:pt>
                <c:pt idx="9">
                  <c:v>5.8514507395134565</c:v>
                </c:pt>
                <c:pt idx="10">
                  <c:v>0.54794520547945202</c:v>
                </c:pt>
                <c:pt idx="11">
                  <c:v>1.8691588785046729</c:v>
                </c:pt>
                <c:pt idx="12">
                  <c:v>5.1094890510948909</c:v>
                </c:pt>
                <c:pt idx="13">
                  <c:v>3.1477938538801866</c:v>
                </c:pt>
                <c:pt idx="14">
                  <c:v>5.7457954232147781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88-42E6-B21F-41FAFAC0BFFA}"/>
            </c:ext>
          </c:extLst>
        </c:ser>
        <c:ser>
          <c:idx val="2"/>
          <c:order val="2"/>
          <c:tx>
            <c:strRef>
              <c:f>'Conditions '!$AT$7</c:f>
              <c:strCache>
                <c:ptCount val="1"/>
                <c:pt idx="0">
                  <c:v>Heat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'Conditions '!$D$8:$D$22</c:f>
              <c:strCache>
                <c:ptCount val="15"/>
                <c:pt idx="0">
                  <c:v>Samoa</c:v>
                </c:pt>
                <c:pt idx="1">
                  <c:v>Nauru</c:v>
                </c:pt>
                <c:pt idx="2">
                  <c:v>Vanuatu</c:v>
                </c:pt>
                <c:pt idx="3">
                  <c:v>Palau</c:v>
                </c:pt>
                <c:pt idx="4">
                  <c:v>Kiribati</c:v>
                </c:pt>
                <c:pt idx="5">
                  <c:v>Cook Islands</c:v>
                </c:pt>
                <c:pt idx="6">
                  <c:v>Solomon Islands</c:v>
                </c:pt>
                <c:pt idx="7">
                  <c:v>Tonga</c:v>
                </c:pt>
                <c:pt idx="8">
                  <c:v>New Caledonia</c:v>
                </c:pt>
                <c:pt idx="9">
                  <c:v>French Polynesia</c:v>
                </c:pt>
                <c:pt idx="10">
                  <c:v>Micronesia</c:v>
                </c:pt>
                <c:pt idx="11">
                  <c:v>Niue</c:v>
                </c:pt>
                <c:pt idx="12">
                  <c:v>Tuvalu</c:v>
                </c:pt>
                <c:pt idx="13">
                  <c:v>Papua New Guinea</c:v>
                </c:pt>
                <c:pt idx="14">
                  <c:v>Fiji</c:v>
                </c:pt>
              </c:strCache>
            </c:strRef>
          </c:cat>
          <c:val>
            <c:numRef>
              <c:f>'Conditions '!$AT$8:$AT$22</c:f>
              <c:numCache>
                <c:formatCode>General</c:formatCode>
                <c:ptCount val="15"/>
                <c:pt idx="0">
                  <c:v>7.2656817631387746E-2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0.33812138797630753</c:v>
                </c:pt>
                <c:pt idx="9">
                  <c:v>0</c:v>
                </c:pt>
                <c:pt idx="10">
                  <c:v>0</c:v>
                </c:pt>
                <c:pt idx="11">
                  <c:v>14.953271028037383</c:v>
                </c:pt>
                <c:pt idx="12">
                  <c:v>0</c:v>
                </c:pt>
                <c:pt idx="13">
                  <c:v>15.245725218223125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988-42E6-B21F-41FAFAC0B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5852192"/>
        <c:axId val="1455850528"/>
      </c:barChart>
      <c:catAx>
        <c:axId val="145585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200"/>
            </a:pPr>
            <a:endParaRPr lang="en-US"/>
          </a:p>
        </c:txPr>
        <c:crossAx val="1455850528"/>
        <c:crosses val="autoZero"/>
        <c:auto val="1"/>
        <c:lblAlgn val="ctr"/>
        <c:lblOffset val="100"/>
        <c:noMultiLvlLbl val="0"/>
      </c:catAx>
      <c:valAx>
        <c:axId val="14558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AU" sz="1400"/>
                  <a:t>% of imported</a:t>
                </a:r>
                <a:r>
                  <a:rPr lang="en-AU" sz="1400" baseline="0"/>
                  <a:t> oil</a:t>
                </a:r>
                <a:endParaRPr lang="en-AU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45585219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1778330150679094"/>
          <c:y val="0.15041765920194688"/>
          <c:w val="0.81086720448801453"/>
          <c:h val="7.0149879824044262E-2"/>
        </c:manualLayout>
      </c:layout>
      <c:overlay val="1"/>
      <c:spPr>
        <a:noFill/>
        <a:ln>
          <a:noFill/>
        </a:ln>
        <a:effectLst/>
      </c:spPr>
      <c:txPr>
        <a:bodyPr rot="0" vert="horz"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AU" sz="1600" b="1">
                <a:solidFill>
                  <a:sysClr val="windowText" lastClr="000000"/>
                </a:solidFill>
              </a:rPr>
              <a:t>Proportion</a:t>
            </a:r>
            <a:r>
              <a:rPr lang="en-AU" sz="1600" b="1" baseline="0">
                <a:solidFill>
                  <a:sysClr val="windowText" lastClr="000000"/>
                </a:solidFill>
              </a:rPr>
              <a:t> of potential rooftop PV generation to non-RE electricity generation through transformation </a:t>
            </a:r>
            <a:endParaRPr lang="en-AU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'Conditions '!$D$8:$D$22</c:f>
              <c:strCache>
                <c:ptCount val="15"/>
                <c:pt idx="0">
                  <c:v>Samoa</c:v>
                </c:pt>
                <c:pt idx="1">
                  <c:v>Nauru</c:v>
                </c:pt>
                <c:pt idx="2">
                  <c:v>Vanuatu</c:v>
                </c:pt>
                <c:pt idx="3">
                  <c:v>Palau</c:v>
                </c:pt>
                <c:pt idx="4">
                  <c:v>Kiribati</c:v>
                </c:pt>
                <c:pt idx="5">
                  <c:v>Cook Islands</c:v>
                </c:pt>
                <c:pt idx="6">
                  <c:v>Solomon Islands</c:v>
                </c:pt>
                <c:pt idx="7">
                  <c:v>Tonga</c:v>
                </c:pt>
                <c:pt idx="8">
                  <c:v>New Caledonia</c:v>
                </c:pt>
                <c:pt idx="9">
                  <c:v>French Polynesia</c:v>
                </c:pt>
                <c:pt idx="10">
                  <c:v>Micronesia</c:v>
                </c:pt>
                <c:pt idx="11">
                  <c:v>Niue</c:v>
                </c:pt>
                <c:pt idx="12">
                  <c:v>Tuvalu</c:v>
                </c:pt>
                <c:pt idx="13">
                  <c:v>Papua New Guinea</c:v>
                </c:pt>
                <c:pt idx="14">
                  <c:v>Fiji</c:v>
                </c:pt>
              </c:strCache>
            </c:strRef>
          </c:cat>
          <c:val>
            <c:numRef>
              <c:f>'Conditions '!$AX$8:$AX$22</c:f>
              <c:numCache>
                <c:formatCode>General</c:formatCode>
                <c:ptCount val="15"/>
                <c:pt idx="0">
                  <c:v>102.08433114392297</c:v>
                </c:pt>
                <c:pt idx="1">
                  <c:v>10.497061369792766</c:v>
                </c:pt>
                <c:pt idx="2">
                  <c:v>161.22932203005587</c:v>
                </c:pt>
                <c:pt idx="3">
                  <c:v>13.02002259311838</c:v>
                </c:pt>
                <c:pt idx="4">
                  <c:v>129.70096900741686</c:v>
                </c:pt>
                <c:pt idx="5">
                  <c:v>12.369008672432315</c:v>
                </c:pt>
                <c:pt idx="6">
                  <c:v>226.45485592134619</c:v>
                </c:pt>
                <c:pt idx="7">
                  <c:v>67.314491602952174</c:v>
                </c:pt>
                <c:pt idx="8">
                  <c:v>4.9230310559818733</c:v>
                </c:pt>
                <c:pt idx="9">
                  <c:v>31.69130387230901</c:v>
                </c:pt>
                <c:pt idx="10">
                  <c:v>36.689724746580843</c:v>
                </c:pt>
                <c:pt idx="11">
                  <c:v>30.519006726663122</c:v>
                </c:pt>
                <c:pt idx="12">
                  <c:v>39.196925164198987</c:v>
                </c:pt>
                <c:pt idx="13">
                  <c:v>63.610035308281795</c:v>
                </c:pt>
                <c:pt idx="14">
                  <c:v>97.926440420014998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F8-477B-BA18-E3A38F4C5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9108480"/>
        <c:axId val="2059111808"/>
      </c:barChart>
      <c:catAx>
        <c:axId val="205910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2059111808"/>
        <c:crosses val="autoZero"/>
        <c:auto val="1"/>
        <c:lblAlgn val="ctr"/>
        <c:lblOffset val="100"/>
        <c:noMultiLvlLbl val="0"/>
      </c:catAx>
      <c:valAx>
        <c:axId val="20591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AU" sz="1400" b="1"/>
                  <a:t>%</a:t>
                </a:r>
                <a:r>
                  <a:rPr lang="en-AU" sz="1400" b="1" baseline="0"/>
                  <a:t> of non-RE electricity generation trhrough transformation </a:t>
                </a:r>
                <a:endParaRPr lang="en-AU" sz="14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205910848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590637</xdr:colOff>
      <xdr:row>24</xdr:row>
      <xdr:rowOff>36601</xdr:rowOff>
    </xdr:from>
    <xdr:to>
      <xdr:col>33</xdr:col>
      <xdr:colOff>141602</xdr:colOff>
      <xdr:row>50</xdr:row>
      <xdr:rowOff>97016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6A6932-58DF-4D60-B7E6-DB28070D6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457610</xdr:colOff>
      <xdr:row>24</xdr:row>
      <xdr:rowOff>37924</xdr:rowOff>
    </xdr:from>
    <xdr:to>
      <xdr:col>48</xdr:col>
      <xdr:colOff>8574</xdr:colOff>
      <xdr:row>50</xdr:row>
      <xdr:rowOff>102149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E4DE90-4962-4918-A6DB-E552C83DA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24</xdr:row>
      <xdr:rowOff>28029</xdr:rowOff>
    </xdr:from>
    <xdr:to>
      <xdr:col>11</xdr:col>
      <xdr:colOff>560070</xdr:colOff>
      <xdr:row>50</xdr:row>
      <xdr:rowOff>92254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0FF7B1-CFBE-4BDC-882D-AC50453E8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701728</xdr:colOff>
      <xdr:row>30</xdr:row>
      <xdr:rowOff>108202</xdr:rowOff>
    </xdr:from>
    <xdr:to>
      <xdr:col>5</xdr:col>
      <xdr:colOff>83484</xdr:colOff>
      <xdr:row>33</xdr:row>
      <xdr:rowOff>108858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8FD9F1E-E97E-490F-8FE4-C5A54C3E64FE}"/>
            </a:ext>
          </a:extLst>
        </xdr:cNvPr>
        <xdr:cNvSpPr txBox="1"/>
      </xdr:nvSpPr>
      <xdr:spPr>
        <a:xfrm>
          <a:off x="1926371" y="8122809"/>
          <a:ext cx="2048756" cy="5721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 b="1" baseline="0">
              <a:solidFill>
                <a:sysClr val="windowText" lastClr="000000"/>
              </a:solidFill>
            </a:rPr>
            <a:t>Imported coal is used in transformation </a:t>
          </a:r>
          <a:endParaRPr lang="en-AU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190500</xdr:colOff>
      <xdr:row>51</xdr:row>
      <xdr:rowOff>99187</xdr:rowOff>
    </xdr:from>
    <xdr:to>
      <xdr:col>11</xdr:col>
      <xdr:colOff>550993</xdr:colOff>
      <xdr:row>77</xdr:row>
      <xdr:rowOff>100980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F6FD41-2EAB-4BB0-A428-D5B123ECE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22412</xdr:colOff>
      <xdr:row>51</xdr:row>
      <xdr:rowOff>52566</xdr:rowOff>
    </xdr:from>
    <xdr:to>
      <xdr:col>33</xdr:col>
      <xdr:colOff>237565</xdr:colOff>
      <xdr:row>77</xdr:row>
      <xdr:rowOff>110478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5CE012-EBA3-4C9D-ACE7-0765C36C0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276944</xdr:colOff>
      <xdr:row>51</xdr:row>
      <xdr:rowOff>50426</xdr:rowOff>
    </xdr:from>
    <xdr:to>
      <xdr:col>50</xdr:col>
      <xdr:colOff>205731</xdr:colOff>
      <xdr:row>76</xdr:row>
      <xdr:rowOff>163286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A527FD-D036-4A66-9DAC-C8B2E05F9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0.54556</cdr:x>
      <cdr:y>0.2017</cdr:y>
    </cdr:from>
    <cdr:to>
      <cdr:x>0.64679</cdr:x>
      <cdr:y>0.48885</cdr:y>
    </cdr:to>
    <cdr:sp macro="" textlink="">
      <cdr:nvSpPr>
        <cdr:cNvPr id="5" name="Speech Bubble: Oval 4">
          <a:extLst xmlns:a="http://schemas.openxmlformats.org/drawingml/2006/main">
            <a:ext uri="{FF2B5EF4-FFF2-40B4-BE49-F238E27FC236}">
              <a16:creationId xmlns:a16="http://schemas.microsoft.com/office/drawing/2014/main" id="{06545D56-D509-4D61-96EF-52EB95076752}"/>
            </a:ext>
          </a:extLst>
        </cdr:cNvPr>
        <cdr:cNvSpPr/>
      </cdr:nvSpPr>
      <cdr:spPr>
        <a:xfrm xmlns:a="http://schemas.openxmlformats.org/drawingml/2006/main">
          <a:off x="4682767" y="1011992"/>
          <a:ext cx="868906" cy="1440696"/>
        </a:xfrm>
        <a:prstGeom xmlns:a="http://schemas.openxmlformats.org/drawingml/2006/main" prst="wedgeEllipseCallout">
          <a:avLst>
            <a:gd name="adj1" fmla="val -155443"/>
            <a:gd name="adj2" fmla="val -19872"/>
          </a:avLst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  <a:prstDash val="sys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97"/>
  <sheetViews>
    <sheetView tabSelected="1" zoomScale="85" zoomScaleNormal="85" workbookViewId="0">
      <pane ySplit="1" topLeftCell="A528" activePane="bottomLeft" state="frozen"/>
      <selection pane="bottomLeft" activeCell="B556" sqref="B556:P557"/>
    </sheetView>
  </sheetViews>
  <sheetFormatPr defaultRowHeight="15" x14ac:dyDescent="0.25"/>
  <cols>
    <col min="1" max="1" width="28.140625" bestFit="1" customWidth="1"/>
    <col min="2" max="2" width="31.140625" customWidth="1"/>
    <col min="5" max="5" width="13.85546875" customWidth="1"/>
    <col min="12" max="12" width="9.85546875" bestFit="1" customWidth="1"/>
  </cols>
  <sheetData>
    <row r="1" spans="1:16" ht="6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82</v>
      </c>
      <c r="F1" s="4" t="s">
        <v>81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2" t="s">
        <v>109</v>
      </c>
    </row>
    <row r="2" spans="1:16" x14ac:dyDescent="0.25">
      <c r="A2" t="s">
        <v>13</v>
      </c>
      <c r="B2" t="s">
        <v>14</v>
      </c>
      <c r="C2">
        <v>0</v>
      </c>
      <c r="D2">
        <v>0</v>
      </c>
      <c r="E2">
        <f>C2+D2</f>
        <v>0</v>
      </c>
      <c r="F2">
        <f>G2+H2</f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0</v>
      </c>
      <c r="N2">
        <v>4</v>
      </c>
      <c r="O2">
        <v>4</v>
      </c>
      <c r="P2">
        <f>E2+F2+I2+J2+K2+M2</f>
        <v>0</v>
      </c>
    </row>
    <row r="3" spans="1:16" x14ac:dyDescent="0.25">
      <c r="A3" t="s">
        <v>13</v>
      </c>
      <c r="B3" t="s">
        <v>15</v>
      </c>
      <c r="C3">
        <v>0</v>
      </c>
      <c r="D3">
        <v>0</v>
      </c>
      <c r="E3">
        <f t="shared" ref="E3:E66" si="0">C3+D3</f>
        <v>0</v>
      </c>
      <c r="F3">
        <f t="shared" ref="F3:F66" si="1">G3+H3</f>
        <v>1074</v>
      </c>
      <c r="G3">
        <v>0</v>
      </c>
      <c r="H3">
        <v>1074</v>
      </c>
      <c r="I3">
        <v>0</v>
      </c>
      <c r="J3">
        <v>0</v>
      </c>
      <c r="K3">
        <v>0</v>
      </c>
      <c r="L3">
        <v>0</v>
      </c>
      <c r="M3">
        <v>0</v>
      </c>
      <c r="N3">
        <v>1074</v>
      </c>
      <c r="O3">
        <v>0</v>
      </c>
      <c r="P3">
        <f t="shared" ref="P3:P66" si="2">E3+F3+I3+J3+K3+M3</f>
        <v>1074</v>
      </c>
    </row>
    <row r="4" spans="1:16" x14ac:dyDescent="0.25">
      <c r="A4" t="s">
        <v>13</v>
      </c>
      <c r="B4" t="s">
        <v>16</v>
      </c>
      <c r="C4">
        <v>0</v>
      </c>
      <c r="D4">
        <v>0</v>
      </c>
      <c r="E4">
        <f t="shared" si="0"/>
        <v>0</v>
      </c>
      <c r="F4">
        <f t="shared" si="1"/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f t="shared" si="2"/>
        <v>0</v>
      </c>
    </row>
    <row r="5" spans="1:16" x14ac:dyDescent="0.25">
      <c r="A5" t="s">
        <v>13</v>
      </c>
      <c r="B5" t="s">
        <v>17</v>
      </c>
      <c r="C5">
        <v>0</v>
      </c>
      <c r="D5">
        <v>0</v>
      </c>
      <c r="E5">
        <f t="shared" si="0"/>
        <v>0</v>
      </c>
      <c r="F5">
        <f t="shared" si="1"/>
        <v>-162</v>
      </c>
      <c r="G5">
        <v>0</v>
      </c>
      <c r="H5">
        <v>-162</v>
      </c>
      <c r="I5">
        <v>0</v>
      </c>
      <c r="J5">
        <v>0</v>
      </c>
      <c r="K5">
        <v>0</v>
      </c>
      <c r="L5">
        <v>0</v>
      </c>
      <c r="M5">
        <v>0</v>
      </c>
      <c r="N5">
        <v>-162</v>
      </c>
      <c r="O5">
        <v>0</v>
      </c>
      <c r="P5">
        <f t="shared" si="2"/>
        <v>-162</v>
      </c>
    </row>
    <row r="6" spans="1:16" x14ac:dyDescent="0.25">
      <c r="A6" t="s">
        <v>13</v>
      </c>
      <c r="B6" t="s">
        <v>18</v>
      </c>
      <c r="C6">
        <v>0</v>
      </c>
      <c r="D6">
        <v>0</v>
      </c>
      <c r="E6">
        <f t="shared" si="0"/>
        <v>0</v>
      </c>
      <c r="F6">
        <f t="shared" si="1"/>
        <v>-167</v>
      </c>
      <c r="G6">
        <v>0</v>
      </c>
      <c r="H6">
        <v>-167</v>
      </c>
      <c r="I6">
        <v>0</v>
      </c>
      <c r="J6">
        <v>0</v>
      </c>
      <c r="K6">
        <v>0</v>
      </c>
      <c r="L6">
        <v>0</v>
      </c>
      <c r="M6">
        <v>0</v>
      </c>
      <c r="N6">
        <v>-167</v>
      </c>
      <c r="O6">
        <v>0</v>
      </c>
      <c r="P6">
        <f t="shared" si="2"/>
        <v>-167</v>
      </c>
    </row>
    <row r="7" spans="1:16" x14ac:dyDescent="0.25">
      <c r="A7" t="s">
        <v>13</v>
      </c>
      <c r="B7" t="s">
        <v>19</v>
      </c>
      <c r="C7">
        <v>0</v>
      </c>
      <c r="D7">
        <v>0</v>
      </c>
      <c r="E7">
        <f t="shared" si="0"/>
        <v>0</v>
      </c>
      <c r="F7">
        <f t="shared" si="1"/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f t="shared" si="2"/>
        <v>0</v>
      </c>
    </row>
    <row r="8" spans="1:16" x14ac:dyDescent="0.25">
      <c r="A8" t="s">
        <v>13</v>
      </c>
      <c r="B8" t="s">
        <v>20</v>
      </c>
      <c r="C8">
        <v>0</v>
      </c>
      <c r="D8">
        <v>0</v>
      </c>
      <c r="E8">
        <f t="shared" si="0"/>
        <v>0</v>
      </c>
      <c r="F8">
        <f t="shared" si="1"/>
        <v>746</v>
      </c>
      <c r="G8">
        <v>0</v>
      </c>
      <c r="H8">
        <v>746</v>
      </c>
      <c r="I8">
        <v>0</v>
      </c>
      <c r="J8">
        <v>0</v>
      </c>
      <c r="K8">
        <v>0</v>
      </c>
      <c r="L8">
        <v>4</v>
      </c>
      <c r="M8">
        <v>0</v>
      </c>
      <c r="N8">
        <v>750</v>
      </c>
      <c r="O8">
        <v>4</v>
      </c>
      <c r="P8">
        <f t="shared" si="2"/>
        <v>746</v>
      </c>
    </row>
    <row r="9" spans="1:16" x14ac:dyDescent="0.25">
      <c r="A9" t="s">
        <v>13</v>
      </c>
      <c r="B9" t="s">
        <v>21</v>
      </c>
      <c r="C9">
        <v>0</v>
      </c>
      <c r="D9">
        <v>0</v>
      </c>
      <c r="E9">
        <f t="shared" si="0"/>
        <v>0</v>
      </c>
      <c r="F9">
        <f t="shared" si="1"/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4</v>
      </c>
      <c r="P9">
        <f t="shared" si="2"/>
        <v>0</v>
      </c>
    </row>
    <row r="10" spans="1:16" x14ac:dyDescent="0.25">
      <c r="A10" t="s">
        <v>13</v>
      </c>
      <c r="B10" t="s">
        <v>22</v>
      </c>
      <c r="C10">
        <v>0</v>
      </c>
      <c r="D10">
        <v>0</v>
      </c>
      <c r="E10">
        <f t="shared" si="0"/>
        <v>0</v>
      </c>
      <c r="F10">
        <f t="shared" si="1"/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f t="shared" si="2"/>
        <v>0</v>
      </c>
    </row>
    <row r="11" spans="1:16" x14ac:dyDescent="0.25">
      <c r="A11" t="s">
        <v>13</v>
      </c>
      <c r="B11" t="s">
        <v>23</v>
      </c>
      <c r="C11">
        <v>0</v>
      </c>
      <c r="D11">
        <v>0</v>
      </c>
      <c r="E11">
        <f t="shared" si="0"/>
        <v>0</v>
      </c>
      <c r="F11">
        <f t="shared" si="1"/>
        <v>-344</v>
      </c>
      <c r="G11">
        <v>0</v>
      </c>
      <c r="H11">
        <v>-344</v>
      </c>
      <c r="I11">
        <v>0</v>
      </c>
      <c r="J11">
        <v>0</v>
      </c>
      <c r="K11">
        <v>0</v>
      </c>
      <c r="L11">
        <v>126</v>
      </c>
      <c r="M11">
        <v>0</v>
      </c>
      <c r="N11">
        <v>-218</v>
      </c>
      <c r="O11">
        <v>0</v>
      </c>
      <c r="P11">
        <f t="shared" si="2"/>
        <v>-344</v>
      </c>
    </row>
    <row r="12" spans="1:16" x14ac:dyDescent="0.25">
      <c r="A12" t="s">
        <v>13</v>
      </c>
      <c r="B12" t="s">
        <v>24</v>
      </c>
      <c r="C12">
        <v>0</v>
      </c>
      <c r="D12">
        <v>0</v>
      </c>
      <c r="E12">
        <f t="shared" si="0"/>
        <v>0</v>
      </c>
      <c r="F12">
        <f t="shared" si="1"/>
        <v>-344</v>
      </c>
      <c r="G12">
        <v>0</v>
      </c>
      <c r="H12">
        <v>-344</v>
      </c>
      <c r="I12">
        <v>0</v>
      </c>
      <c r="J12">
        <v>0</v>
      </c>
      <c r="K12">
        <v>0</v>
      </c>
      <c r="L12">
        <v>126</v>
      </c>
      <c r="M12">
        <v>0</v>
      </c>
      <c r="N12">
        <v>-218</v>
      </c>
      <c r="O12">
        <v>0</v>
      </c>
      <c r="P12">
        <f t="shared" si="2"/>
        <v>-344</v>
      </c>
    </row>
    <row r="13" spans="1:16" x14ac:dyDescent="0.25">
      <c r="A13" t="s">
        <v>13</v>
      </c>
      <c r="B13" t="s">
        <v>25</v>
      </c>
      <c r="C13">
        <v>0</v>
      </c>
      <c r="D13">
        <v>0</v>
      </c>
      <c r="E13">
        <f t="shared" si="0"/>
        <v>0</v>
      </c>
      <c r="F13">
        <f t="shared" si="1"/>
        <v>-344</v>
      </c>
      <c r="G13">
        <v>0</v>
      </c>
      <c r="H13">
        <v>-344</v>
      </c>
      <c r="I13">
        <v>0</v>
      </c>
      <c r="J13">
        <v>0</v>
      </c>
      <c r="K13">
        <v>0</v>
      </c>
      <c r="L13">
        <v>126</v>
      </c>
      <c r="M13">
        <v>0</v>
      </c>
      <c r="N13">
        <v>-218</v>
      </c>
      <c r="O13">
        <v>0</v>
      </c>
      <c r="P13">
        <f t="shared" si="2"/>
        <v>-344</v>
      </c>
    </row>
    <row r="14" spans="1:16" x14ac:dyDescent="0.25">
      <c r="A14" t="s">
        <v>13</v>
      </c>
      <c r="B14" t="s">
        <v>26</v>
      </c>
      <c r="C14">
        <v>0</v>
      </c>
      <c r="D14">
        <v>0</v>
      </c>
      <c r="E14">
        <f t="shared" si="0"/>
        <v>0</v>
      </c>
      <c r="F14">
        <f t="shared" si="1"/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f t="shared" si="2"/>
        <v>0</v>
      </c>
    </row>
    <row r="15" spans="1:16" x14ac:dyDescent="0.25">
      <c r="A15" t="s">
        <v>13</v>
      </c>
      <c r="B15" t="s">
        <v>27</v>
      </c>
      <c r="C15">
        <v>0</v>
      </c>
      <c r="D15">
        <v>0</v>
      </c>
      <c r="E15">
        <f t="shared" si="0"/>
        <v>0</v>
      </c>
      <c r="F15">
        <f t="shared" si="1"/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f t="shared" si="2"/>
        <v>0</v>
      </c>
    </row>
    <row r="16" spans="1:16" x14ac:dyDescent="0.25">
      <c r="A16" t="s">
        <v>13</v>
      </c>
      <c r="B16" t="s">
        <v>28</v>
      </c>
      <c r="C16">
        <v>0</v>
      </c>
      <c r="D16">
        <v>0</v>
      </c>
      <c r="E16">
        <f t="shared" si="0"/>
        <v>0</v>
      </c>
      <c r="F16">
        <f t="shared" si="1"/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f t="shared" si="2"/>
        <v>0</v>
      </c>
    </row>
    <row r="17" spans="1:16" x14ac:dyDescent="0.25">
      <c r="A17" t="s">
        <v>13</v>
      </c>
      <c r="B17" t="s">
        <v>29</v>
      </c>
      <c r="C17">
        <v>0</v>
      </c>
      <c r="D17">
        <v>0</v>
      </c>
      <c r="E17">
        <f t="shared" si="0"/>
        <v>0</v>
      </c>
      <c r="F17">
        <f t="shared" si="1"/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f t="shared" si="2"/>
        <v>0</v>
      </c>
    </row>
    <row r="18" spans="1:16" x14ac:dyDescent="0.25">
      <c r="A18" t="s">
        <v>13</v>
      </c>
      <c r="B18" t="s">
        <v>30</v>
      </c>
      <c r="C18">
        <v>0</v>
      </c>
      <c r="D18">
        <v>0</v>
      </c>
      <c r="E18">
        <f t="shared" si="0"/>
        <v>0</v>
      </c>
      <c r="F18">
        <f t="shared" si="1"/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f t="shared" si="2"/>
        <v>0</v>
      </c>
    </row>
    <row r="19" spans="1:16" x14ac:dyDescent="0.25">
      <c r="A19" t="s">
        <v>13</v>
      </c>
      <c r="B19" t="s">
        <v>31</v>
      </c>
      <c r="C19">
        <v>0</v>
      </c>
      <c r="D19">
        <v>0</v>
      </c>
      <c r="E19">
        <f t="shared" si="0"/>
        <v>0</v>
      </c>
      <c r="F19">
        <f t="shared" si="1"/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f t="shared" si="2"/>
        <v>0</v>
      </c>
    </row>
    <row r="20" spans="1:16" x14ac:dyDescent="0.25">
      <c r="A20" t="s">
        <v>13</v>
      </c>
      <c r="B20" t="s">
        <v>32</v>
      </c>
      <c r="C20">
        <v>0</v>
      </c>
      <c r="D20">
        <v>0</v>
      </c>
      <c r="E20">
        <f t="shared" si="0"/>
        <v>0</v>
      </c>
      <c r="F20">
        <f t="shared" si="1"/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f t="shared" si="2"/>
        <v>0</v>
      </c>
    </row>
    <row r="21" spans="1:16" x14ac:dyDescent="0.25">
      <c r="A21" t="s">
        <v>13</v>
      </c>
      <c r="B21" t="s">
        <v>33</v>
      </c>
      <c r="C21">
        <v>0</v>
      </c>
      <c r="D21">
        <v>0</v>
      </c>
      <c r="E21">
        <f t="shared" si="0"/>
        <v>0</v>
      </c>
      <c r="F21">
        <f t="shared" si="1"/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f t="shared" si="2"/>
        <v>0</v>
      </c>
    </row>
    <row r="22" spans="1:16" x14ac:dyDescent="0.25">
      <c r="A22" t="s">
        <v>13</v>
      </c>
      <c r="B22" t="s">
        <v>34</v>
      </c>
      <c r="C22">
        <v>0</v>
      </c>
      <c r="D22">
        <v>0</v>
      </c>
      <c r="E22">
        <f t="shared" si="0"/>
        <v>0</v>
      </c>
      <c r="F22">
        <f t="shared" si="1"/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f t="shared" si="2"/>
        <v>0</v>
      </c>
    </row>
    <row r="23" spans="1:16" x14ac:dyDescent="0.25">
      <c r="A23" t="s">
        <v>13</v>
      </c>
      <c r="B23" t="s">
        <v>35</v>
      </c>
      <c r="C23">
        <v>0</v>
      </c>
      <c r="D23">
        <v>0</v>
      </c>
      <c r="E23">
        <f t="shared" si="0"/>
        <v>0</v>
      </c>
      <c r="F23">
        <f t="shared" si="1"/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f t="shared" si="2"/>
        <v>0</v>
      </c>
    </row>
    <row r="24" spans="1:16" x14ac:dyDescent="0.25">
      <c r="A24" t="s">
        <v>13</v>
      </c>
      <c r="B24" t="s">
        <v>36</v>
      </c>
      <c r="C24">
        <v>0</v>
      </c>
      <c r="D24">
        <v>0</v>
      </c>
      <c r="E24">
        <f t="shared" si="0"/>
        <v>0</v>
      </c>
      <c r="F24">
        <f t="shared" si="1"/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-1</v>
      </c>
      <c r="M24">
        <v>0</v>
      </c>
      <c r="N24">
        <v>-1</v>
      </c>
      <c r="O24">
        <v>0</v>
      </c>
      <c r="P24">
        <f t="shared" si="2"/>
        <v>0</v>
      </c>
    </row>
    <row r="25" spans="1:16" x14ac:dyDescent="0.25">
      <c r="A25" t="s">
        <v>13</v>
      </c>
      <c r="B25" t="s">
        <v>37</v>
      </c>
      <c r="C25">
        <v>0</v>
      </c>
      <c r="D25">
        <v>0</v>
      </c>
      <c r="E25">
        <f t="shared" si="0"/>
        <v>0</v>
      </c>
      <c r="F25">
        <f t="shared" si="1"/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-28</v>
      </c>
      <c r="M25">
        <v>0</v>
      </c>
      <c r="N25">
        <v>-28</v>
      </c>
      <c r="O25">
        <v>0</v>
      </c>
      <c r="P25">
        <f t="shared" si="2"/>
        <v>0</v>
      </c>
    </row>
    <row r="26" spans="1:16" x14ac:dyDescent="0.25">
      <c r="A26" t="s">
        <v>13</v>
      </c>
      <c r="B26" t="s">
        <v>38</v>
      </c>
      <c r="C26">
        <v>0</v>
      </c>
      <c r="D26">
        <v>0</v>
      </c>
      <c r="E26">
        <f t="shared" si="0"/>
        <v>0</v>
      </c>
      <c r="F26">
        <f t="shared" si="1"/>
        <v>401</v>
      </c>
      <c r="G26">
        <v>0</v>
      </c>
      <c r="H26">
        <v>401</v>
      </c>
      <c r="I26">
        <v>0</v>
      </c>
      <c r="J26">
        <v>0</v>
      </c>
      <c r="K26">
        <v>0</v>
      </c>
      <c r="L26">
        <v>101</v>
      </c>
      <c r="M26">
        <v>0</v>
      </c>
      <c r="N26">
        <v>502</v>
      </c>
      <c r="O26">
        <v>0</v>
      </c>
      <c r="P26">
        <f t="shared" si="2"/>
        <v>401</v>
      </c>
    </row>
    <row r="27" spans="1:16" x14ac:dyDescent="0.25">
      <c r="A27" t="s">
        <v>13</v>
      </c>
      <c r="B27" t="s">
        <v>39</v>
      </c>
      <c r="C27">
        <v>0</v>
      </c>
      <c r="D27">
        <v>0</v>
      </c>
      <c r="E27">
        <f t="shared" si="0"/>
        <v>0</v>
      </c>
      <c r="F27">
        <f t="shared" si="1"/>
        <v>401</v>
      </c>
      <c r="G27">
        <v>0</v>
      </c>
      <c r="H27">
        <v>401</v>
      </c>
      <c r="I27">
        <v>0</v>
      </c>
      <c r="J27">
        <v>0</v>
      </c>
      <c r="K27">
        <v>0</v>
      </c>
      <c r="L27">
        <v>101</v>
      </c>
      <c r="M27">
        <v>0</v>
      </c>
      <c r="N27">
        <v>502</v>
      </c>
      <c r="O27">
        <v>0</v>
      </c>
      <c r="P27">
        <f t="shared" si="2"/>
        <v>401</v>
      </c>
    </row>
    <row r="28" spans="1:16" x14ac:dyDescent="0.25">
      <c r="A28" t="s">
        <v>13</v>
      </c>
      <c r="B28" t="s">
        <v>40</v>
      </c>
      <c r="C28">
        <v>0</v>
      </c>
      <c r="D28">
        <v>0</v>
      </c>
      <c r="E28">
        <f t="shared" si="0"/>
        <v>0</v>
      </c>
      <c r="F28">
        <f t="shared" si="1"/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3</v>
      </c>
      <c r="M28">
        <v>0</v>
      </c>
      <c r="N28">
        <v>3</v>
      </c>
      <c r="O28">
        <v>0</v>
      </c>
      <c r="P28">
        <f t="shared" si="2"/>
        <v>0</v>
      </c>
    </row>
    <row r="29" spans="1:16" x14ac:dyDescent="0.25">
      <c r="A29" t="s">
        <v>13</v>
      </c>
      <c r="B29" t="s">
        <v>41</v>
      </c>
      <c r="C29">
        <v>0</v>
      </c>
      <c r="D29">
        <v>0</v>
      </c>
      <c r="E29">
        <f t="shared" si="0"/>
        <v>0</v>
      </c>
      <c r="F29">
        <f t="shared" si="1"/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f t="shared" si="2"/>
        <v>0</v>
      </c>
    </row>
    <row r="30" spans="1:16" x14ac:dyDescent="0.25">
      <c r="A30" t="s">
        <v>13</v>
      </c>
      <c r="B30" t="s">
        <v>42</v>
      </c>
      <c r="C30">
        <v>0</v>
      </c>
      <c r="D30">
        <v>0</v>
      </c>
      <c r="E30">
        <f t="shared" si="0"/>
        <v>0</v>
      </c>
      <c r="F30">
        <f t="shared" si="1"/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f t="shared" si="2"/>
        <v>0</v>
      </c>
    </row>
    <row r="31" spans="1:16" x14ac:dyDescent="0.25">
      <c r="A31" t="s">
        <v>13</v>
      </c>
      <c r="B31" t="s">
        <v>43</v>
      </c>
      <c r="C31">
        <v>0</v>
      </c>
      <c r="D31">
        <v>0</v>
      </c>
      <c r="E31">
        <f t="shared" si="0"/>
        <v>0</v>
      </c>
      <c r="F31">
        <f t="shared" si="1"/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f t="shared" si="2"/>
        <v>0</v>
      </c>
    </row>
    <row r="32" spans="1:16" x14ac:dyDescent="0.25">
      <c r="A32" t="s">
        <v>13</v>
      </c>
      <c r="B32" t="s">
        <v>44</v>
      </c>
      <c r="C32">
        <v>0</v>
      </c>
      <c r="D32">
        <v>0</v>
      </c>
      <c r="E32">
        <f t="shared" si="0"/>
        <v>0</v>
      </c>
      <c r="F32">
        <f t="shared" si="1"/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f t="shared" si="2"/>
        <v>0</v>
      </c>
    </row>
    <row r="33" spans="1:16" x14ac:dyDescent="0.25">
      <c r="A33" t="s">
        <v>13</v>
      </c>
      <c r="B33" t="s">
        <v>45</v>
      </c>
      <c r="C33">
        <v>0</v>
      </c>
      <c r="D33">
        <v>0</v>
      </c>
      <c r="E33">
        <f t="shared" si="0"/>
        <v>0</v>
      </c>
      <c r="F33">
        <f t="shared" si="1"/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f t="shared" si="2"/>
        <v>0</v>
      </c>
    </row>
    <row r="34" spans="1:16" x14ac:dyDescent="0.25">
      <c r="A34" t="s">
        <v>13</v>
      </c>
      <c r="B34" t="s">
        <v>46</v>
      </c>
      <c r="C34">
        <v>0</v>
      </c>
      <c r="D34">
        <v>0</v>
      </c>
      <c r="E34">
        <f t="shared" si="0"/>
        <v>0</v>
      </c>
      <c r="F34">
        <f t="shared" si="1"/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f t="shared" si="2"/>
        <v>0</v>
      </c>
    </row>
    <row r="35" spans="1:16" x14ac:dyDescent="0.25">
      <c r="A35" t="s">
        <v>13</v>
      </c>
      <c r="B35" t="s">
        <v>47</v>
      </c>
      <c r="C35">
        <v>0</v>
      </c>
      <c r="D35">
        <v>0</v>
      </c>
      <c r="E35">
        <f t="shared" si="0"/>
        <v>0</v>
      </c>
      <c r="F35">
        <f t="shared" si="1"/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f t="shared" si="2"/>
        <v>0</v>
      </c>
    </row>
    <row r="36" spans="1:16" x14ac:dyDescent="0.25">
      <c r="A36" t="s">
        <v>13</v>
      </c>
      <c r="B36" t="s">
        <v>48</v>
      </c>
      <c r="C36">
        <v>0</v>
      </c>
      <c r="D36">
        <v>0</v>
      </c>
      <c r="E36">
        <f t="shared" si="0"/>
        <v>0</v>
      </c>
      <c r="F36">
        <f t="shared" si="1"/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f t="shared" si="2"/>
        <v>0</v>
      </c>
    </row>
    <row r="37" spans="1:16" x14ac:dyDescent="0.25">
      <c r="A37" t="s">
        <v>13</v>
      </c>
      <c r="B37" t="s">
        <v>49</v>
      </c>
      <c r="C37">
        <v>0</v>
      </c>
      <c r="D37">
        <v>0</v>
      </c>
      <c r="E37">
        <f t="shared" si="0"/>
        <v>0</v>
      </c>
      <c r="F37">
        <f t="shared" si="1"/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f t="shared" si="2"/>
        <v>0</v>
      </c>
    </row>
    <row r="38" spans="1:16" x14ac:dyDescent="0.25">
      <c r="A38" t="s">
        <v>13</v>
      </c>
      <c r="B38" t="s">
        <v>50</v>
      </c>
      <c r="C38">
        <v>0</v>
      </c>
      <c r="D38">
        <v>0</v>
      </c>
      <c r="E38">
        <f t="shared" si="0"/>
        <v>0</v>
      </c>
      <c r="F38">
        <f t="shared" si="1"/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f t="shared" si="2"/>
        <v>0</v>
      </c>
    </row>
    <row r="39" spans="1:16" x14ac:dyDescent="0.25">
      <c r="A39" t="s">
        <v>13</v>
      </c>
      <c r="B39" t="s">
        <v>51</v>
      </c>
      <c r="C39">
        <v>0</v>
      </c>
      <c r="D39">
        <v>0</v>
      </c>
      <c r="E39">
        <f t="shared" si="0"/>
        <v>0</v>
      </c>
      <c r="F39">
        <f t="shared" si="1"/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f t="shared" si="2"/>
        <v>0</v>
      </c>
    </row>
    <row r="40" spans="1:16" x14ac:dyDescent="0.25">
      <c r="A40" t="s">
        <v>13</v>
      </c>
      <c r="B40" t="s">
        <v>52</v>
      </c>
      <c r="C40">
        <v>0</v>
      </c>
      <c r="D40">
        <v>0</v>
      </c>
      <c r="E40">
        <f t="shared" si="0"/>
        <v>0</v>
      </c>
      <c r="F40">
        <f t="shared" si="1"/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f t="shared" si="2"/>
        <v>0</v>
      </c>
    </row>
    <row r="41" spans="1:16" x14ac:dyDescent="0.25">
      <c r="A41" t="s">
        <v>13</v>
      </c>
      <c r="B41" t="s">
        <v>53</v>
      </c>
      <c r="C41">
        <v>0</v>
      </c>
      <c r="D41">
        <v>0</v>
      </c>
      <c r="E41">
        <f t="shared" si="0"/>
        <v>0</v>
      </c>
      <c r="F41">
        <f t="shared" si="1"/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3</v>
      </c>
      <c r="M41">
        <v>0</v>
      </c>
      <c r="N41">
        <v>3</v>
      </c>
      <c r="O41">
        <v>0</v>
      </c>
      <c r="P41">
        <f t="shared" si="2"/>
        <v>0</v>
      </c>
    </row>
    <row r="42" spans="1:16" x14ac:dyDescent="0.25">
      <c r="A42" t="s">
        <v>13</v>
      </c>
      <c r="B42" t="s">
        <v>54</v>
      </c>
      <c r="C42">
        <v>0</v>
      </c>
      <c r="D42">
        <v>0</v>
      </c>
      <c r="E42">
        <f t="shared" si="0"/>
        <v>0</v>
      </c>
      <c r="F42">
        <f t="shared" si="1"/>
        <v>211</v>
      </c>
      <c r="G42">
        <v>0</v>
      </c>
      <c r="H42">
        <v>211</v>
      </c>
      <c r="I42">
        <v>0</v>
      </c>
      <c r="J42">
        <v>0</v>
      </c>
      <c r="K42">
        <v>0</v>
      </c>
      <c r="L42">
        <v>0</v>
      </c>
      <c r="M42">
        <v>0</v>
      </c>
      <c r="N42">
        <v>211</v>
      </c>
      <c r="O42">
        <v>0</v>
      </c>
      <c r="P42">
        <f t="shared" si="2"/>
        <v>211</v>
      </c>
    </row>
    <row r="43" spans="1:16" x14ac:dyDescent="0.25">
      <c r="A43" t="s">
        <v>13</v>
      </c>
      <c r="B43" t="s">
        <v>55</v>
      </c>
      <c r="C43">
        <v>0</v>
      </c>
      <c r="D43">
        <v>0</v>
      </c>
      <c r="E43">
        <f t="shared" si="0"/>
        <v>0</v>
      </c>
      <c r="F43">
        <f t="shared" si="1"/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f t="shared" si="2"/>
        <v>0</v>
      </c>
    </row>
    <row r="44" spans="1:16" x14ac:dyDescent="0.25">
      <c r="A44" t="s">
        <v>13</v>
      </c>
      <c r="B44" t="s">
        <v>56</v>
      </c>
      <c r="C44">
        <v>0</v>
      </c>
      <c r="D44">
        <v>0</v>
      </c>
      <c r="E44">
        <f t="shared" si="0"/>
        <v>0</v>
      </c>
      <c r="F44">
        <f t="shared" si="1"/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f t="shared" si="2"/>
        <v>0</v>
      </c>
    </row>
    <row r="45" spans="1:16" x14ac:dyDescent="0.25">
      <c r="A45" t="s">
        <v>13</v>
      </c>
      <c r="B45" t="s">
        <v>57</v>
      </c>
      <c r="C45">
        <v>0</v>
      </c>
      <c r="D45">
        <v>0</v>
      </c>
      <c r="E45">
        <f t="shared" si="0"/>
        <v>0</v>
      </c>
      <c r="F45">
        <f t="shared" si="1"/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f t="shared" si="2"/>
        <v>0</v>
      </c>
    </row>
    <row r="46" spans="1:16" x14ac:dyDescent="0.25">
      <c r="A46" t="s">
        <v>13</v>
      </c>
      <c r="B46" t="s">
        <v>58</v>
      </c>
      <c r="C46">
        <v>0</v>
      </c>
      <c r="D46">
        <v>0</v>
      </c>
      <c r="E46">
        <f t="shared" si="0"/>
        <v>0</v>
      </c>
      <c r="F46">
        <f t="shared" si="1"/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f t="shared" si="2"/>
        <v>0</v>
      </c>
    </row>
    <row r="47" spans="1:16" x14ac:dyDescent="0.25">
      <c r="A47" t="s">
        <v>13</v>
      </c>
      <c r="B47" t="s">
        <v>59</v>
      </c>
      <c r="C47">
        <v>0</v>
      </c>
      <c r="D47">
        <v>0</v>
      </c>
      <c r="E47">
        <f t="shared" si="0"/>
        <v>0</v>
      </c>
      <c r="F47">
        <f t="shared" si="1"/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f t="shared" si="2"/>
        <v>0</v>
      </c>
    </row>
    <row r="48" spans="1:16" x14ac:dyDescent="0.25">
      <c r="A48" t="s">
        <v>13</v>
      </c>
      <c r="B48" t="s">
        <v>60</v>
      </c>
      <c r="C48">
        <v>0</v>
      </c>
      <c r="D48">
        <v>0</v>
      </c>
      <c r="E48">
        <f t="shared" si="0"/>
        <v>0</v>
      </c>
      <c r="F48">
        <f t="shared" si="1"/>
        <v>211</v>
      </c>
      <c r="G48">
        <v>0</v>
      </c>
      <c r="H48">
        <v>211</v>
      </c>
      <c r="I48">
        <v>0</v>
      </c>
      <c r="J48">
        <v>0</v>
      </c>
      <c r="K48">
        <v>0</v>
      </c>
      <c r="L48">
        <v>0</v>
      </c>
      <c r="M48">
        <v>0</v>
      </c>
      <c r="N48">
        <v>211</v>
      </c>
      <c r="O48">
        <v>0</v>
      </c>
      <c r="P48">
        <f t="shared" si="2"/>
        <v>211</v>
      </c>
    </row>
    <row r="49" spans="1:16" x14ac:dyDescent="0.25">
      <c r="A49" t="s">
        <v>13</v>
      </c>
      <c r="B49" t="s">
        <v>61</v>
      </c>
      <c r="C49">
        <v>0</v>
      </c>
      <c r="D49">
        <v>0</v>
      </c>
      <c r="E49">
        <f t="shared" si="0"/>
        <v>0</v>
      </c>
      <c r="F49">
        <f t="shared" si="1"/>
        <v>191</v>
      </c>
      <c r="G49">
        <v>0</v>
      </c>
      <c r="H49">
        <v>191</v>
      </c>
      <c r="I49">
        <v>0</v>
      </c>
      <c r="J49">
        <v>0</v>
      </c>
      <c r="K49">
        <v>0</v>
      </c>
      <c r="L49">
        <v>98</v>
      </c>
      <c r="M49">
        <v>0</v>
      </c>
      <c r="N49">
        <v>288</v>
      </c>
      <c r="O49">
        <v>0</v>
      </c>
      <c r="P49">
        <f t="shared" si="2"/>
        <v>191</v>
      </c>
    </row>
    <row r="50" spans="1:16" x14ac:dyDescent="0.25">
      <c r="A50" t="s">
        <v>13</v>
      </c>
      <c r="B50" t="s">
        <v>62</v>
      </c>
      <c r="C50">
        <v>0</v>
      </c>
      <c r="D50">
        <v>0</v>
      </c>
      <c r="E50">
        <f t="shared" si="0"/>
        <v>0</v>
      </c>
      <c r="F50">
        <f t="shared" si="1"/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f t="shared" si="2"/>
        <v>0</v>
      </c>
    </row>
    <row r="51" spans="1:16" x14ac:dyDescent="0.25">
      <c r="A51" t="s">
        <v>13</v>
      </c>
      <c r="B51" t="s">
        <v>63</v>
      </c>
      <c r="C51">
        <v>0</v>
      </c>
      <c r="D51">
        <v>0</v>
      </c>
      <c r="E51">
        <f t="shared" si="0"/>
        <v>0</v>
      </c>
      <c r="F51">
        <f t="shared" si="1"/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46</v>
      </c>
      <c r="M51">
        <v>0</v>
      </c>
      <c r="N51">
        <v>46</v>
      </c>
      <c r="O51">
        <v>0</v>
      </c>
      <c r="P51">
        <f t="shared" si="2"/>
        <v>0</v>
      </c>
    </row>
    <row r="52" spans="1:16" x14ac:dyDescent="0.25">
      <c r="A52" t="s">
        <v>13</v>
      </c>
      <c r="B52" t="s">
        <v>64</v>
      </c>
      <c r="C52">
        <v>0</v>
      </c>
      <c r="D52">
        <v>0</v>
      </c>
      <c r="E52">
        <f t="shared" si="0"/>
        <v>0</v>
      </c>
      <c r="F52">
        <f t="shared" si="1"/>
        <v>1</v>
      </c>
      <c r="G52">
        <v>0</v>
      </c>
      <c r="H52">
        <v>1</v>
      </c>
      <c r="I52">
        <v>0</v>
      </c>
      <c r="J52">
        <v>0</v>
      </c>
      <c r="K52">
        <v>0</v>
      </c>
      <c r="L52">
        <v>49</v>
      </c>
      <c r="M52">
        <v>0</v>
      </c>
      <c r="N52">
        <v>50</v>
      </c>
      <c r="O52">
        <v>0</v>
      </c>
      <c r="P52">
        <f t="shared" si="2"/>
        <v>1</v>
      </c>
    </row>
    <row r="53" spans="1:16" x14ac:dyDescent="0.25">
      <c r="A53" t="s">
        <v>13</v>
      </c>
      <c r="B53" t="s">
        <v>65</v>
      </c>
      <c r="C53">
        <v>0</v>
      </c>
      <c r="D53">
        <v>0</v>
      </c>
      <c r="E53">
        <f t="shared" si="0"/>
        <v>0</v>
      </c>
      <c r="F53">
        <f t="shared" si="1"/>
        <v>190</v>
      </c>
      <c r="G53">
        <v>0</v>
      </c>
      <c r="H53">
        <v>190</v>
      </c>
      <c r="I53">
        <v>0</v>
      </c>
      <c r="J53">
        <v>0</v>
      </c>
      <c r="K53">
        <v>0</v>
      </c>
      <c r="L53">
        <v>3</v>
      </c>
      <c r="M53">
        <v>0</v>
      </c>
      <c r="N53">
        <v>193</v>
      </c>
      <c r="O53">
        <v>0</v>
      </c>
      <c r="P53">
        <f t="shared" si="2"/>
        <v>190</v>
      </c>
    </row>
    <row r="54" spans="1:16" x14ac:dyDescent="0.25">
      <c r="A54" t="s">
        <v>13</v>
      </c>
      <c r="B54" t="s">
        <v>66</v>
      </c>
      <c r="C54">
        <v>0</v>
      </c>
      <c r="D54">
        <v>0</v>
      </c>
      <c r="E54">
        <f t="shared" si="0"/>
        <v>0</v>
      </c>
      <c r="F54">
        <f t="shared" si="1"/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f t="shared" si="2"/>
        <v>0</v>
      </c>
    </row>
    <row r="55" spans="1:16" x14ac:dyDescent="0.25">
      <c r="A55" t="s">
        <v>67</v>
      </c>
      <c r="B55" t="s">
        <v>14</v>
      </c>
      <c r="C55">
        <v>0</v>
      </c>
      <c r="D55">
        <v>0</v>
      </c>
      <c r="E55">
        <f t="shared" si="0"/>
        <v>0</v>
      </c>
      <c r="F55">
        <f t="shared" si="1"/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38</v>
      </c>
      <c r="M55">
        <v>0</v>
      </c>
      <c r="N55">
        <v>38</v>
      </c>
      <c r="O55">
        <v>38</v>
      </c>
      <c r="P55">
        <f t="shared" si="2"/>
        <v>0</v>
      </c>
    </row>
    <row r="56" spans="1:16" x14ac:dyDescent="0.25">
      <c r="A56" t="s">
        <v>67</v>
      </c>
      <c r="B56" t="s">
        <v>15</v>
      </c>
      <c r="C56">
        <v>0</v>
      </c>
      <c r="D56">
        <v>0</v>
      </c>
      <c r="E56">
        <f t="shared" si="0"/>
        <v>0</v>
      </c>
      <c r="F56">
        <f t="shared" si="1"/>
        <v>1528</v>
      </c>
      <c r="G56">
        <v>0</v>
      </c>
      <c r="H56">
        <v>1528</v>
      </c>
      <c r="I56">
        <v>0</v>
      </c>
      <c r="J56">
        <v>0</v>
      </c>
      <c r="K56">
        <v>0</v>
      </c>
      <c r="L56">
        <v>0</v>
      </c>
      <c r="M56">
        <v>0</v>
      </c>
      <c r="N56">
        <v>1528</v>
      </c>
      <c r="O56">
        <v>0</v>
      </c>
      <c r="P56">
        <f t="shared" si="2"/>
        <v>1528</v>
      </c>
    </row>
    <row r="57" spans="1:16" x14ac:dyDescent="0.25">
      <c r="A57" t="s">
        <v>67</v>
      </c>
      <c r="B57" t="s">
        <v>16</v>
      </c>
      <c r="C57">
        <v>0</v>
      </c>
      <c r="D57">
        <v>0</v>
      </c>
      <c r="E57">
        <f t="shared" si="0"/>
        <v>0</v>
      </c>
      <c r="F57">
        <f t="shared" si="1"/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f t="shared" si="2"/>
        <v>0</v>
      </c>
    </row>
    <row r="58" spans="1:16" x14ac:dyDescent="0.25">
      <c r="A58" t="s">
        <v>67</v>
      </c>
      <c r="B58" t="s">
        <v>17</v>
      </c>
      <c r="C58">
        <v>0</v>
      </c>
      <c r="D58">
        <v>0</v>
      </c>
      <c r="E58">
        <f t="shared" si="0"/>
        <v>0</v>
      </c>
      <c r="F58">
        <f t="shared" si="1"/>
        <v>-63</v>
      </c>
      <c r="G58">
        <v>0</v>
      </c>
      <c r="H58">
        <v>-63</v>
      </c>
      <c r="I58">
        <v>0</v>
      </c>
      <c r="J58">
        <v>0</v>
      </c>
      <c r="K58">
        <v>0</v>
      </c>
      <c r="L58">
        <v>0</v>
      </c>
      <c r="M58">
        <v>0</v>
      </c>
      <c r="N58">
        <v>-63</v>
      </c>
      <c r="O58">
        <v>0</v>
      </c>
      <c r="P58">
        <f t="shared" si="2"/>
        <v>-63</v>
      </c>
    </row>
    <row r="59" spans="1:16" x14ac:dyDescent="0.25">
      <c r="A59" t="s">
        <v>67</v>
      </c>
      <c r="B59" t="s">
        <v>18</v>
      </c>
      <c r="C59">
        <v>0</v>
      </c>
      <c r="D59">
        <v>0</v>
      </c>
      <c r="E59">
        <f t="shared" si="0"/>
        <v>0</v>
      </c>
      <c r="F59">
        <f t="shared" si="1"/>
        <v>-416</v>
      </c>
      <c r="G59">
        <v>0</v>
      </c>
      <c r="H59">
        <v>-416</v>
      </c>
      <c r="I59">
        <v>0</v>
      </c>
      <c r="J59">
        <v>0</v>
      </c>
      <c r="K59">
        <v>0</v>
      </c>
      <c r="L59">
        <v>0</v>
      </c>
      <c r="M59">
        <v>0</v>
      </c>
      <c r="N59">
        <v>-416</v>
      </c>
      <c r="O59">
        <v>0</v>
      </c>
      <c r="P59">
        <f t="shared" si="2"/>
        <v>-416</v>
      </c>
    </row>
    <row r="60" spans="1:16" x14ac:dyDescent="0.25">
      <c r="A60" t="s">
        <v>67</v>
      </c>
      <c r="B60" t="s">
        <v>19</v>
      </c>
      <c r="C60">
        <v>0</v>
      </c>
      <c r="D60">
        <v>0</v>
      </c>
      <c r="E60">
        <f t="shared" si="0"/>
        <v>0</v>
      </c>
      <c r="F60">
        <f t="shared" si="1"/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f t="shared" si="2"/>
        <v>0</v>
      </c>
    </row>
    <row r="61" spans="1:16" x14ac:dyDescent="0.25">
      <c r="A61" t="s">
        <v>67</v>
      </c>
      <c r="B61" t="s">
        <v>20</v>
      </c>
      <c r="C61">
        <v>0</v>
      </c>
      <c r="D61">
        <v>0</v>
      </c>
      <c r="E61">
        <f t="shared" si="0"/>
        <v>0</v>
      </c>
      <c r="F61">
        <f t="shared" si="1"/>
        <v>1049</v>
      </c>
      <c r="G61">
        <v>0</v>
      </c>
      <c r="H61">
        <v>1049</v>
      </c>
      <c r="I61">
        <v>0</v>
      </c>
      <c r="J61">
        <v>0</v>
      </c>
      <c r="K61">
        <v>0</v>
      </c>
      <c r="L61">
        <v>38</v>
      </c>
      <c r="M61">
        <v>0</v>
      </c>
      <c r="N61">
        <v>1087</v>
      </c>
      <c r="O61">
        <v>38</v>
      </c>
      <c r="P61">
        <f t="shared" si="2"/>
        <v>1049</v>
      </c>
    </row>
    <row r="62" spans="1:16" x14ac:dyDescent="0.25">
      <c r="A62" t="s">
        <v>67</v>
      </c>
      <c r="B62" t="s">
        <v>21</v>
      </c>
      <c r="C62">
        <v>0</v>
      </c>
      <c r="D62">
        <v>0</v>
      </c>
      <c r="E62">
        <f t="shared" si="0"/>
        <v>0</v>
      </c>
      <c r="F62">
        <f t="shared" si="1"/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38</v>
      </c>
      <c r="P62">
        <f t="shared" si="2"/>
        <v>0</v>
      </c>
    </row>
    <row r="63" spans="1:16" x14ac:dyDescent="0.25">
      <c r="A63" t="s">
        <v>67</v>
      </c>
      <c r="B63" t="s">
        <v>22</v>
      </c>
      <c r="C63">
        <v>0</v>
      </c>
      <c r="D63">
        <v>0</v>
      </c>
      <c r="E63">
        <f t="shared" si="0"/>
        <v>0</v>
      </c>
      <c r="F63">
        <f t="shared" si="1"/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f t="shared" si="2"/>
        <v>0</v>
      </c>
    </row>
    <row r="64" spans="1:16" x14ac:dyDescent="0.25">
      <c r="A64" t="s">
        <v>67</v>
      </c>
      <c r="B64" t="s">
        <v>23</v>
      </c>
      <c r="C64">
        <v>0</v>
      </c>
      <c r="D64">
        <v>0</v>
      </c>
      <c r="E64">
        <f t="shared" si="0"/>
        <v>0</v>
      </c>
      <c r="F64">
        <f t="shared" si="1"/>
        <v>-348</v>
      </c>
      <c r="G64">
        <v>0</v>
      </c>
      <c r="H64">
        <v>-348</v>
      </c>
      <c r="I64">
        <v>0</v>
      </c>
      <c r="J64">
        <v>0</v>
      </c>
      <c r="K64">
        <v>0</v>
      </c>
      <c r="L64">
        <v>111</v>
      </c>
      <c r="M64">
        <v>0</v>
      </c>
      <c r="N64">
        <v>-237</v>
      </c>
      <c r="O64">
        <v>0</v>
      </c>
      <c r="P64">
        <f t="shared" si="2"/>
        <v>-348</v>
      </c>
    </row>
    <row r="65" spans="1:16" x14ac:dyDescent="0.25">
      <c r="A65" t="s">
        <v>67</v>
      </c>
      <c r="B65" t="s">
        <v>24</v>
      </c>
      <c r="C65">
        <v>0</v>
      </c>
      <c r="D65">
        <v>0</v>
      </c>
      <c r="E65">
        <f t="shared" si="0"/>
        <v>0</v>
      </c>
      <c r="F65">
        <f t="shared" si="1"/>
        <v>-348</v>
      </c>
      <c r="G65">
        <v>0</v>
      </c>
      <c r="H65">
        <v>-348</v>
      </c>
      <c r="I65">
        <v>0</v>
      </c>
      <c r="J65">
        <v>0</v>
      </c>
      <c r="K65">
        <v>0</v>
      </c>
      <c r="L65">
        <v>111</v>
      </c>
      <c r="M65">
        <v>0</v>
      </c>
      <c r="N65">
        <v>-237</v>
      </c>
      <c r="O65">
        <v>0</v>
      </c>
      <c r="P65">
        <f t="shared" si="2"/>
        <v>-348</v>
      </c>
    </row>
    <row r="66" spans="1:16" x14ac:dyDescent="0.25">
      <c r="A66" t="s">
        <v>67</v>
      </c>
      <c r="B66" t="s">
        <v>25</v>
      </c>
      <c r="C66">
        <v>0</v>
      </c>
      <c r="D66">
        <v>0</v>
      </c>
      <c r="E66">
        <f t="shared" si="0"/>
        <v>0</v>
      </c>
      <c r="F66">
        <f t="shared" si="1"/>
        <v>-348</v>
      </c>
      <c r="G66">
        <v>0</v>
      </c>
      <c r="H66">
        <v>-348</v>
      </c>
      <c r="I66">
        <v>0</v>
      </c>
      <c r="J66">
        <v>0</v>
      </c>
      <c r="K66">
        <v>0</v>
      </c>
      <c r="L66">
        <v>111</v>
      </c>
      <c r="M66">
        <v>0</v>
      </c>
      <c r="N66">
        <v>-237</v>
      </c>
      <c r="O66">
        <v>0</v>
      </c>
      <c r="P66">
        <f t="shared" si="2"/>
        <v>-348</v>
      </c>
    </row>
    <row r="67" spans="1:16" x14ac:dyDescent="0.25">
      <c r="A67" t="s">
        <v>67</v>
      </c>
      <c r="B67" t="s">
        <v>26</v>
      </c>
      <c r="C67">
        <v>0</v>
      </c>
      <c r="D67">
        <v>0</v>
      </c>
      <c r="E67">
        <f t="shared" ref="E67:E130" si="3">C67+D67</f>
        <v>0</v>
      </c>
      <c r="F67">
        <f t="shared" ref="F67:F130" si="4">G67+H67</f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f t="shared" ref="P67:P130" si="5">E67+F67+I67+J67+K67+M67</f>
        <v>0</v>
      </c>
    </row>
    <row r="68" spans="1:16" x14ac:dyDescent="0.25">
      <c r="A68" t="s">
        <v>67</v>
      </c>
      <c r="B68" t="s">
        <v>27</v>
      </c>
      <c r="C68">
        <v>0</v>
      </c>
      <c r="D68">
        <v>0</v>
      </c>
      <c r="E68">
        <f t="shared" si="3"/>
        <v>0</v>
      </c>
      <c r="F68">
        <f t="shared" si="4"/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f t="shared" si="5"/>
        <v>0</v>
      </c>
    </row>
    <row r="69" spans="1:16" x14ac:dyDescent="0.25">
      <c r="A69" t="s">
        <v>67</v>
      </c>
      <c r="B69" t="s">
        <v>28</v>
      </c>
      <c r="C69">
        <v>0</v>
      </c>
      <c r="D69">
        <v>0</v>
      </c>
      <c r="E69">
        <f t="shared" si="3"/>
        <v>0</v>
      </c>
      <c r="F69">
        <f t="shared" si="4"/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f t="shared" si="5"/>
        <v>0</v>
      </c>
    </row>
    <row r="70" spans="1:16" x14ac:dyDescent="0.25">
      <c r="A70" t="s">
        <v>67</v>
      </c>
      <c r="B70" t="s">
        <v>29</v>
      </c>
      <c r="C70">
        <v>0</v>
      </c>
      <c r="D70">
        <v>0</v>
      </c>
      <c r="E70">
        <f t="shared" si="3"/>
        <v>0</v>
      </c>
      <c r="F70">
        <f t="shared" si="4"/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f t="shared" si="5"/>
        <v>0</v>
      </c>
    </row>
    <row r="71" spans="1:16" x14ac:dyDescent="0.25">
      <c r="A71" t="s">
        <v>67</v>
      </c>
      <c r="B71" t="s">
        <v>30</v>
      </c>
      <c r="C71">
        <v>0</v>
      </c>
      <c r="D71">
        <v>0</v>
      </c>
      <c r="E71">
        <f t="shared" si="3"/>
        <v>0</v>
      </c>
      <c r="F71">
        <f t="shared" si="4"/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f t="shared" si="5"/>
        <v>0</v>
      </c>
    </row>
    <row r="72" spans="1:16" x14ac:dyDescent="0.25">
      <c r="A72" t="s">
        <v>67</v>
      </c>
      <c r="B72" t="s">
        <v>31</v>
      </c>
      <c r="C72">
        <v>0</v>
      </c>
      <c r="D72">
        <v>0</v>
      </c>
      <c r="E72">
        <f t="shared" si="3"/>
        <v>0</v>
      </c>
      <c r="F72">
        <f t="shared" si="4"/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f t="shared" si="5"/>
        <v>0</v>
      </c>
    </row>
    <row r="73" spans="1:16" x14ac:dyDescent="0.25">
      <c r="A73" t="s">
        <v>67</v>
      </c>
      <c r="B73" t="s">
        <v>32</v>
      </c>
      <c r="C73">
        <v>0</v>
      </c>
      <c r="D73">
        <v>0</v>
      </c>
      <c r="E73">
        <f t="shared" si="3"/>
        <v>0</v>
      </c>
      <c r="F73">
        <f t="shared" si="4"/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f t="shared" si="5"/>
        <v>0</v>
      </c>
    </row>
    <row r="74" spans="1:16" x14ac:dyDescent="0.25">
      <c r="A74" t="s">
        <v>67</v>
      </c>
      <c r="B74" t="s">
        <v>33</v>
      </c>
      <c r="C74">
        <v>0</v>
      </c>
      <c r="D74">
        <v>0</v>
      </c>
      <c r="E74">
        <f t="shared" si="3"/>
        <v>0</v>
      </c>
      <c r="F74">
        <f t="shared" si="4"/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f t="shared" si="5"/>
        <v>0</v>
      </c>
    </row>
    <row r="75" spans="1:16" x14ac:dyDescent="0.25">
      <c r="A75" t="s">
        <v>67</v>
      </c>
      <c r="B75" t="s">
        <v>34</v>
      </c>
      <c r="C75">
        <v>0</v>
      </c>
      <c r="D75">
        <v>0</v>
      </c>
      <c r="E75">
        <f t="shared" si="3"/>
        <v>0</v>
      </c>
      <c r="F75">
        <f t="shared" si="4"/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f t="shared" si="5"/>
        <v>0</v>
      </c>
    </row>
    <row r="76" spans="1:16" x14ac:dyDescent="0.25">
      <c r="A76" t="s">
        <v>67</v>
      </c>
      <c r="B76" t="s">
        <v>35</v>
      </c>
      <c r="C76">
        <v>0</v>
      </c>
      <c r="D76">
        <v>0</v>
      </c>
      <c r="E76">
        <f t="shared" si="3"/>
        <v>0</v>
      </c>
      <c r="F76">
        <f t="shared" si="4"/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f t="shared" si="5"/>
        <v>0</v>
      </c>
    </row>
    <row r="77" spans="1:16" x14ac:dyDescent="0.25">
      <c r="A77" t="s">
        <v>67</v>
      </c>
      <c r="B77" t="s">
        <v>36</v>
      </c>
      <c r="C77">
        <v>0</v>
      </c>
      <c r="D77">
        <v>0</v>
      </c>
      <c r="E77">
        <f t="shared" si="3"/>
        <v>0</v>
      </c>
      <c r="F77">
        <f t="shared" si="4"/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f t="shared" si="5"/>
        <v>0</v>
      </c>
    </row>
    <row r="78" spans="1:16" x14ac:dyDescent="0.25">
      <c r="A78" t="s">
        <v>67</v>
      </c>
      <c r="B78" t="s">
        <v>37</v>
      </c>
      <c r="C78">
        <v>0</v>
      </c>
      <c r="D78">
        <v>0</v>
      </c>
      <c r="E78">
        <f t="shared" si="3"/>
        <v>0</v>
      </c>
      <c r="F78">
        <f t="shared" si="4"/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f t="shared" si="5"/>
        <v>0</v>
      </c>
    </row>
    <row r="79" spans="1:16" x14ac:dyDescent="0.25">
      <c r="A79" t="s">
        <v>67</v>
      </c>
      <c r="B79" t="s">
        <v>38</v>
      </c>
      <c r="C79">
        <v>0</v>
      </c>
      <c r="D79">
        <v>0</v>
      </c>
      <c r="E79">
        <f t="shared" si="3"/>
        <v>0</v>
      </c>
      <c r="F79">
        <f t="shared" si="4"/>
        <v>701</v>
      </c>
      <c r="G79">
        <v>0</v>
      </c>
      <c r="H79">
        <v>701</v>
      </c>
      <c r="I79">
        <v>0</v>
      </c>
      <c r="J79">
        <v>0</v>
      </c>
      <c r="K79">
        <v>0</v>
      </c>
      <c r="L79">
        <v>149</v>
      </c>
      <c r="M79">
        <v>0</v>
      </c>
      <c r="N79">
        <v>850</v>
      </c>
      <c r="O79">
        <v>0</v>
      </c>
      <c r="P79">
        <f t="shared" si="5"/>
        <v>701</v>
      </c>
    </row>
    <row r="80" spans="1:16" x14ac:dyDescent="0.25">
      <c r="A80" t="s">
        <v>67</v>
      </c>
      <c r="B80" t="s">
        <v>39</v>
      </c>
      <c r="C80">
        <v>0</v>
      </c>
      <c r="D80">
        <v>0</v>
      </c>
      <c r="E80">
        <f t="shared" si="3"/>
        <v>0</v>
      </c>
      <c r="F80">
        <f t="shared" si="4"/>
        <v>701</v>
      </c>
      <c r="G80">
        <v>0</v>
      </c>
      <c r="H80">
        <v>701</v>
      </c>
      <c r="I80">
        <v>0</v>
      </c>
      <c r="J80">
        <v>0</v>
      </c>
      <c r="K80">
        <v>0</v>
      </c>
      <c r="L80">
        <v>149</v>
      </c>
      <c r="M80">
        <v>0</v>
      </c>
      <c r="N80">
        <v>850</v>
      </c>
      <c r="O80">
        <v>0</v>
      </c>
      <c r="P80">
        <f t="shared" si="5"/>
        <v>701</v>
      </c>
    </row>
    <row r="81" spans="1:16" x14ac:dyDescent="0.25">
      <c r="A81" t="s">
        <v>67</v>
      </c>
      <c r="B81" t="s">
        <v>40</v>
      </c>
      <c r="C81">
        <v>0</v>
      </c>
      <c r="D81">
        <v>0</v>
      </c>
      <c r="E81">
        <f t="shared" si="3"/>
        <v>0</v>
      </c>
      <c r="F81">
        <f t="shared" si="4"/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f t="shared" si="5"/>
        <v>0</v>
      </c>
    </row>
    <row r="82" spans="1:16" x14ac:dyDescent="0.25">
      <c r="A82" t="s">
        <v>67</v>
      </c>
      <c r="B82" t="s">
        <v>41</v>
      </c>
      <c r="C82">
        <v>0</v>
      </c>
      <c r="D82">
        <v>0</v>
      </c>
      <c r="E82">
        <f t="shared" si="3"/>
        <v>0</v>
      </c>
      <c r="F82">
        <f t="shared" si="4"/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f t="shared" si="5"/>
        <v>0</v>
      </c>
    </row>
    <row r="83" spans="1:16" x14ac:dyDescent="0.25">
      <c r="A83" t="s">
        <v>67</v>
      </c>
      <c r="B83" t="s">
        <v>42</v>
      </c>
      <c r="C83">
        <v>0</v>
      </c>
      <c r="D83">
        <v>0</v>
      </c>
      <c r="E83">
        <f t="shared" si="3"/>
        <v>0</v>
      </c>
      <c r="F83">
        <f t="shared" si="4"/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f t="shared" si="5"/>
        <v>0</v>
      </c>
    </row>
    <row r="84" spans="1:16" x14ac:dyDescent="0.25">
      <c r="A84" t="s">
        <v>67</v>
      </c>
      <c r="B84" t="s">
        <v>43</v>
      </c>
      <c r="C84">
        <v>0</v>
      </c>
      <c r="D84">
        <v>0</v>
      </c>
      <c r="E84">
        <f t="shared" si="3"/>
        <v>0</v>
      </c>
      <c r="F84">
        <f t="shared" si="4"/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f t="shared" si="5"/>
        <v>0</v>
      </c>
    </row>
    <row r="85" spans="1:16" x14ac:dyDescent="0.25">
      <c r="A85" t="s">
        <v>67</v>
      </c>
      <c r="B85" t="s">
        <v>44</v>
      </c>
      <c r="C85">
        <v>0</v>
      </c>
      <c r="D85">
        <v>0</v>
      </c>
      <c r="E85">
        <f t="shared" si="3"/>
        <v>0</v>
      </c>
      <c r="F85">
        <f t="shared" si="4"/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f t="shared" si="5"/>
        <v>0</v>
      </c>
    </row>
    <row r="86" spans="1:16" x14ac:dyDescent="0.25">
      <c r="A86" t="s">
        <v>67</v>
      </c>
      <c r="B86" t="s">
        <v>45</v>
      </c>
      <c r="C86">
        <v>0</v>
      </c>
      <c r="D86">
        <v>0</v>
      </c>
      <c r="E86">
        <f t="shared" si="3"/>
        <v>0</v>
      </c>
      <c r="F86">
        <f t="shared" si="4"/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f t="shared" si="5"/>
        <v>0</v>
      </c>
    </row>
    <row r="87" spans="1:16" x14ac:dyDescent="0.25">
      <c r="A87" t="s">
        <v>67</v>
      </c>
      <c r="B87" t="s">
        <v>46</v>
      </c>
      <c r="C87">
        <v>0</v>
      </c>
      <c r="D87">
        <v>0</v>
      </c>
      <c r="E87">
        <f t="shared" si="3"/>
        <v>0</v>
      </c>
      <c r="F87">
        <f t="shared" si="4"/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f t="shared" si="5"/>
        <v>0</v>
      </c>
    </row>
    <row r="88" spans="1:16" x14ac:dyDescent="0.25">
      <c r="A88" t="s">
        <v>67</v>
      </c>
      <c r="B88" t="s">
        <v>47</v>
      </c>
      <c r="C88">
        <v>0</v>
      </c>
      <c r="D88">
        <v>0</v>
      </c>
      <c r="E88">
        <f t="shared" si="3"/>
        <v>0</v>
      </c>
      <c r="F88">
        <f t="shared" si="4"/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f t="shared" si="5"/>
        <v>0</v>
      </c>
    </row>
    <row r="89" spans="1:16" x14ac:dyDescent="0.25">
      <c r="A89" t="s">
        <v>67</v>
      </c>
      <c r="B89" t="s">
        <v>48</v>
      </c>
      <c r="C89">
        <v>0</v>
      </c>
      <c r="D89">
        <v>0</v>
      </c>
      <c r="E89">
        <f t="shared" si="3"/>
        <v>0</v>
      </c>
      <c r="F89">
        <f t="shared" si="4"/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f t="shared" si="5"/>
        <v>0</v>
      </c>
    </row>
    <row r="90" spans="1:16" x14ac:dyDescent="0.25">
      <c r="A90" t="s">
        <v>67</v>
      </c>
      <c r="B90" t="s">
        <v>49</v>
      </c>
      <c r="C90">
        <v>0</v>
      </c>
      <c r="D90">
        <v>0</v>
      </c>
      <c r="E90">
        <f t="shared" si="3"/>
        <v>0</v>
      </c>
      <c r="F90">
        <f t="shared" si="4"/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f t="shared" si="5"/>
        <v>0</v>
      </c>
    </row>
    <row r="91" spans="1:16" x14ac:dyDescent="0.25">
      <c r="A91" t="s">
        <v>67</v>
      </c>
      <c r="B91" t="s">
        <v>50</v>
      </c>
      <c r="C91">
        <v>0</v>
      </c>
      <c r="D91">
        <v>0</v>
      </c>
      <c r="E91">
        <f t="shared" si="3"/>
        <v>0</v>
      </c>
      <c r="F91">
        <f t="shared" si="4"/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f t="shared" si="5"/>
        <v>0</v>
      </c>
    </row>
    <row r="92" spans="1:16" x14ac:dyDescent="0.25">
      <c r="A92" t="s">
        <v>67</v>
      </c>
      <c r="B92" t="s">
        <v>51</v>
      </c>
      <c r="C92">
        <v>0</v>
      </c>
      <c r="D92">
        <v>0</v>
      </c>
      <c r="E92">
        <f t="shared" si="3"/>
        <v>0</v>
      </c>
      <c r="F92">
        <f t="shared" si="4"/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f t="shared" si="5"/>
        <v>0</v>
      </c>
    </row>
    <row r="93" spans="1:16" x14ac:dyDescent="0.25">
      <c r="A93" t="s">
        <v>67</v>
      </c>
      <c r="B93" t="s">
        <v>52</v>
      </c>
      <c r="C93">
        <v>0</v>
      </c>
      <c r="D93">
        <v>0</v>
      </c>
      <c r="E93">
        <f t="shared" si="3"/>
        <v>0</v>
      </c>
      <c r="F93">
        <f t="shared" si="4"/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f t="shared" si="5"/>
        <v>0</v>
      </c>
    </row>
    <row r="94" spans="1:16" x14ac:dyDescent="0.25">
      <c r="A94" t="s">
        <v>67</v>
      </c>
      <c r="B94" t="s">
        <v>53</v>
      </c>
      <c r="C94">
        <v>0</v>
      </c>
      <c r="D94">
        <v>0</v>
      </c>
      <c r="E94">
        <f t="shared" si="3"/>
        <v>0</v>
      </c>
      <c r="F94">
        <f t="shared" si="4"/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f t="shared" si="5"/>
        <v>0</v>
      </c>
    </row>
    <row r="95" spans="1:16" x14ac:dyDescent="0.25">
      <c r="A95" t="s">
        <v>67</v>
      </c>
      <c r="B95" t="s">
        <v>54</v>
      </c>
      <c r="C95">
        <v>0</v>
      </c>
      <c r="D95">
        <v>0</v>
      </c>
      <c r="E95">
        <f t="shared" si="3"/>
        <v>0</v>
      </c>
      <c r="F95">
        <f t="shared" si="4"/>
        <v>701</v>
      </c>
      <c r="G95">
        <v>0</v>
      </c>
      <c r="H95">
        <v>701</v>
      </c>
      <c r="I95">
        <v>0</v>
      </c>
      <c r="J95">
        <v>0</v>
      </c>
      <c r="K95">
        <v>0</v>
      </c>
      <c r="L95">
        <v>0</v>
      </c>
      <c r="M95">
        <v>0</v>
      </c>
      <c r="N95">
        <v>701</v>
      </c>
      <c r="O95">
        <v>0</v>
      </c>
      <c r="P95">
        <f t="shared" si="5"/>
        <v>701</v>
      </c>
    </row>
    <row r="96" spans="1:16" x14ac:dyDescent="0.25">
      <c r="A96" t="s">
        <v>67</v>
      </c>
      <c r="B96" t="s">
        <v>55</v>
      </c>
      <c r="C96">
        <v>0</v>
      </c>
      <c r="D96">
        <v>0</v>
      </c>
      <c r="E96">
        <f t="shared" si="3"/>
        <v>0</v>
      </c>
      <c r="F96">
        <f t="shared" si="4"/>
        <v>318</v>
      </c>
      <c r="G96">
        <v>0</v>
      </c>
      <c r="H96">
        <v>318</v>
      </c>
      <c r="I96">
        <v>0</v>
      </c>
      <c r="J96">
        <v>0</v>
      </c>
      <c r="K96">
        <v>0</v>
      </c>
      <c r="L96">
        <v>0</v>
      </c>
      <c r="M96">
        <v>0</v>
      </c>
      <c r="N96">
        <v>318</v>
      </c>
      <c r="O96">
        <v>0</v>
      </c>
      <c r="P96">
        <f t="shared" si="5"/>
        <v>318</v>
      </c>
    </row>
    <row r="97" spans="1:16" x14ac:dyDescent="0.25">
      <c r="A97" t="s">
        <v>67</v>
      </c>
      <c r="B97" t="s">
        <v>56</v>
      </c>
      <c r="C97">
        <v>0</v>
      </c>
      <c r="D97">
        <v>0</v>
      </c>
      <c r="E97">
        <f t="shared" si="3"/>
        <v>0</v>
      </c>
      <c r="F97">
        <f t="shared" si="4"/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f t="shared" si="5"/>
        <v>0</v>
      </c>
    </row>
    <row r="98" spans="1:16" x14ac:dyDescent="0.25">
      <c r="A98" t="s">
        <v>67</v>
      </c>
      <c r="B98" t="s">
        <v>57</v>
      </c>
      <c r="C98">
        <v>0</v>
      </c>
      <c r="D98">
        <v>0</v>
      </c>
      <c r="E98">
        <f t="shared" si="3"/>
        <v>0</v>
      </c>
      <c r="F98">
        <f t="shared" si="4"/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f t="shared" si="5"/>
        <v>0</v>
      </c>
    </row>
    <row r="99" spans="1:16" x14ac:dyDescent="0.25">
      <c r="A99" t="s">
        <v>67</v>
      </c>
      <c r="B99" t="s">
        <v>58</v>
      </c>
      <c r="C99">
        <v>0</v>
      </c>
      <c r="D99">
        <v>0</v>
      </c>
      <c r="E99">
        <f t="shared" si="3"/>
        <v>0</v>
      </c>
      <c r="F99">
        <f t="shared" si="4"/>
        <v>95</v>
      </c>
      <c r="G99">
        <v>0</v>
      </c>
      <c r="H99">
        <v>95</v>
      </c>
      <c r="I99">
        <v>0</v>
      </c>
      <c r="J99">
        <v>0</v>
      </c>
      <c r="K99">
        <v>0</v>
      </c>
      <c r="L99">
        <v>0</v>
      </c>
      <c r="M99">
        <v>0</v>
      </c>
      <c r="N99">
        <v>95</v>
      </c>
      <c r="O99">
        <v>0</v>
      </c>
      <c r="P99">
        <f t="shared" si="5"/>
        <v>95</v>
      </c>
    </row>
    <row r="100" spans="1:16" x14ac:dyDescent="0.25">
      <c r="A100" t="s">
        <v>67</v>
      </c>
      <c r="B100" t="s">
        <v>59</v>
      </c>
      <c r="C100">
        <v>0</v>
      </c>
      <c r="D100">
        <v>0</v>
      </c>
      <c r="E100">
        <f t="shared" si="3"/>
        <v>0</v>
      </c>
      <c r="F100">
        <f t="shared" si="4"/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f t="shared" si="5"/>
        <v>0</v>
      </c>
    </row>
    <row r="101" spans="1:16" x14ac:dyDescent="0.25">
      <c r="A101" t="s">
        <v>67</v>
      </c>
      <c r="B101" t="s">
        <v>60</v>
      </c>
      <c r="C101">
        <v>0</v>
      </c>
      <c r="D101">
        <v>0</v>
      </c>
      <c r="E101">
        <f t="shared" si="3"/>
        <v>0</v>
      </c>
      <c r="F101">
        <f t="shared" si="4"/>
        <v>288</v>
      </c>
      <c r="G101">
        <v>0</v>
      </c>
      <c r="H101">
        <v>288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288</v>
      </c>
      <c r="O101">
        <v>0</v>
      </c>
      <c r="P101">
        <f t="shared" si="5"/>
        <v>288</v>
      </c>
    </row>
    <row r="102" spans="1:16" x14ac:dyDescent="0.25">
      <c r="A102" t="s">
        <v>67</v>
      </c>
      <c r="B102" t="s">
        <v>61</v>
      </c>
      <c r="C102">
        <v>0</v>
      </c>
      <c r="D102">
        <v>0</v>
      </c>
      <c r="E102">
        <f t="shared" si="3"/>
        <v>0</v>
      </c>
      <c r="F102">
        <f t="shared" si="4"/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149</v>
      </c>
      <c r="M102">
        <v>0</v>
      </c>
      <c r="N102">
        <v>149</v>
      </c>
      <c r="O102">
        <v>0</v>
      </c>
      <c r="P102">
        <f t="shared" si="5"/>
        <v>0</v>
      </c>
    </row>
    <row r="103" spans="1:16" x14ac:dyDescent="0.25">
      <c r="A103" t="s">
        <v>67</v>
      </c>
      <c r="B103" t="s">
        <v>62</v>
      </c>
      <c r="C103">
        <v>0</v>
      </c>
      <c r="D103">
        <v>0</v>
      </c>
      <c r="E103">
        <f t="shared" si="3"/>
        <v>0</v>
      </c>
      <c r="F103">
        <f t="shared" si="4"/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f t="shared" si="5"/>
        <v>0</v>
      </c>
    </row>
    <row r="104" spans="1:16" x14ac:dyDescent="0.25">
      <c r="A104" t="s">
        <v>67</v>
      </c>
      <c r="B104" t="s">
        <v>63</v>
      </c>
      <c r="C104">
        <v>0</v>
      </c>
      <c r="D104">
        <v>0</v>
      </c>
      <c r="E104">
        <f t="shared" si="3"/>
        <v>0</v>
      </c>
      <c r="F104">
        <f t="shared" si="4"/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f t="shared" si="5"/>
        <v>0</v>
      </c>
    </row>
    <row r="105" spans="1:16" x14ac:dyDescent="0.25">
      <c r="A105" t="s">
        <v>67</v>
      </c>
      <c r="B105" t="s">
        <v>64</v>
      </c>
      <c r="C105">
        <v>0</v>
      </c>
      <c r="D105">
        <v>0</v>
      </c>
      <c r="E105">
        <f t="shared" si="3"/>
        <v>0</v>
      </c>
      <c r="F105">
        <f t="shared" si="4"/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f t="shared" si="5"/>
        <v>0</v>
      </c>
    </row>
    <row r="106" spans="1:16" x14ac:dyDescent="0.25">
      <c r="A106" t="s">
        <v>67</v>
      </c>
      <c r="B106" t="s">
        <v>65</v>
      </c>
      <c r="C106">
        <v>0</v>
      </c>
      <c r="D106">
        <v>0</v>
      </c>
      <c r="E106">
        <f t="shared" si="3"/>
        <v>0</v>
      </c>
      <c r="F106">
        <f t="shared" si="4"/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149</v>
      </c>
      <c r="M106">
        <v>0</v>
      </c>
      <c r="N106">
        <v>149</v>
      </c>
      <c r="O106">
        <v>0</v>
      </c>
      <c r="P106">
        <f t="shared" si="5"/>
        <v>0</v>
      </c>
    </row>
    <row r="107" spans="1:16" x14ac:dyDescent="0.25">
      <c r="A107" t="s">
        <v>67</v>
      </c>
      <c r="B107" t="s">
        <v>66</v>
      </c>
      <c r="C107">
        <v>0</v>
      </c>
      <c r="D107">
        <v>0</v>
      </c>
      <c r="E107">
        <f t="shared" si="3"/>
        <v>0</v>
      </c>
      <c r="F107">
        <f t="shared" si="4"/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f t="shared" si="5"/>
        <v>0</v>
      </c>
    </row>
    <row r="108" spans="1:16" x14ac:dyDescent="0.25">
      <c r="A108" t="s">
        <v>68</v>
      </c>
      <c r="B108" t="s">
        <v>14</v>
      </c>
      <c r="C108">
        <v>0</v>
      </c>
      <c r="D108">
        <v>0</v>
      </c>
      <c r="E108">
        <f t="shared" si="3"/>
        <v>0</v>
      </c>
      <c r="F108">
        <f t="shared" si="4"/>
        <v>0</v>
      </c>
      <c r="G108">
        <v>0</v>
      </c>
      <c r="H108">
        <v>0</v>
      </c>
      <c r="I108">
        <v>0</v>
      </c>
      <c r="J108">
        <v>42</v>
      </c>
      <c r="K108">
        <v>0</v>
      </c>
      <c r="L108">
        <v>724</v>
      </c>
      <c r="M108">
        <v>0</v>
      </c>
      <c r="N108">
        <v>766</v>
      </c>
      <c r="O108">
        <v>766</v>
      </c>
      <c r="P108">
        <f t="shared" si="5"/>
        <v>42</v>
      </c>
    </row>
    <row r="109" spans="1:16" x14ac:dyDescent="0.25">
      <c r="A109" t="s">
        <v>68</v>
      </c>
      <c r="B109" t="s">
        <v>15</v>
      </c>
      <c r="C109">
        <v>0</v>
      </c>
      <c r="D109">
        <v>0</v>
      </c>
      <c r="E109">
        <f t="shared" si="3"/>
        <v>0</v>
      </c>
      <c r="F109">
        <f t="shared" si="4"/>
        <v>12373</v>
      </c>
      <c r="G109">
        <v>0</v>
      </c>
      <c r="H109">
        <v>12373</v>
      </c>
      <c r="I109">
        <v>0</v>
      </c>
      <c r="J109">
        <v>7</v>
      </c>
      <c r="K109">
        <v>0</v>
      </c>
      <c r="L109">
        <v>0</v>
      </c>
      <c r="M109">
        <v>0</v>
      </c>
      <c r="N109">
        <v>12380</v>
      </c>
      <c r="O109">
        <v>7</v>
      </c>
      <c r="P109">
        <f t="shared" si="5"/>
        <v>12380</v>
      </c>
    </row>
    <row r="110" spans="1:16" x14ac:dyDescent="0.25">
      <c r="A110" t="s">
        <v>68</v>
      </c>
      <c r="B110" t="s">
        <v>16</v>
      </c>
      <c r="C110">
        <v>0</v>
      </c>
      <c r="D110">
        <v>0</v>
      </c>
      <c r="E110">
        <f t="shared" si="3"/>
        <v>0</v>
      </c>
      <c r="F110">
        <f t="shared" si="4"/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f t="shared" si="5"/>
        <v>0</v>
      </c>
    </row>
    <row r="111" spans="1:16" x14ac:dyDescent="0.25">
      <c r="A111" t="s">
        <v>68</v>
      </c>
      <c r="B111" t="s">
        <v>17</v>
      </c>
      <c r="C111">
        <v>0</v>
      </c>
      <c r="D111">
        <v>0</v>
      </c>
      <c r="E111">
        <f t="shared" si="3"/>
        <v>0</v>
      </c>
      <c r="F111">
        <f t="shared" si="4"/>
        <v>-680</v>
      </c>
      <c r="G111">
        <v>0</v>
      </c>
      <c r="H111">
        <v>-680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-680</v>
      </c>
      <c r="O111">
        <v>0</v>
      </c>
      <c r="P111">
        <f t="shared" si="5"/>
        <v>-680</v>
      </c>
    </row>
    <row r="112" spans="1:16" x14ac:dyDescent="0.25">
      <c r="A112" t="s">
        <v>68</v>
      </c>
      <c r="B112" t="s">
        <v>18</v>
      </c>
      <c r="C112">
        <v>0</v>
      </c>
      <c r="D112">
        <v>0</v>
      </c>
      <c r="E112">
        <f t="shared" si="3"/>
        <v>0</v>
      </c>
      <c r="F112">
        <f t="shared" si="4"/>
        <v>-405</v>
      </c>
      <c r="G112">
        <v>0</v>
      </c>
      <c r="H112">
        <v>-405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-405</v>
      </c>
      <c r="O112">
        <v>0</v>
      </c>
      <c r="P112">
        <f t="shared" si="5"/>
        <v>-405</v>
      </c>
    </row>
    <row r="113" spans="1:16" x14ac:dyDescent="0.25">
      <c r="A113" t="s">
        <v>68</v>
      </c>
      <c r="B113" t="s">
        <v>19</v>
      </c>
      <c r="C113">
        <v>0</v>
      </c>
      <c r="D113">
        <v>0</v>
      </c>
      <c r="E113">
        <f t="shared" si="3"/>
        <v>0</v>
      </c>
      <c r="F113">
        <f t="shared" si="4"/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f t="shared" si="5"/>
        <v>0</v>
      </c>
    </row>
    <row r="114" spans="1:16" x14ac:dyDescent="0.25">
      <c r="A114" t="s">
        <v>68</v>
      </c>
      <c r="B114" t="s">
        <v>20</v>
      </c>
      <c r="C114">
        <v>0</v>
      </c>
      <c r="D114">
        <v>0</v>
      </c>
      <c r="E114">
        <f t="shared" si="3"/>
        <v>0</v>
      </c>
      <c r="F114">
        <f t="shared" si="4"/>
        <v>11288</v>
      </c>
      <c r="G114">
        <v>0</v>
      </c>
      <c r="H114">
        <v>11288</v>
      </c>
      <c r="I114">
        <v>0</v>
      </c>
      <c r="J114">
        <v>50</v>
      </c>
      <c r="K114">
        <v>0</v>
      </c>
      <c r="L114">
        <v>724</v>
      </c>
      <c r="M114">
        <v>0</v>
      </c>
      <c r="N114">
        <v>12062</v>
      </c>
      <c r="O114">
        <v>774</v>
      </c>
      <c r="P114">
        <f t="shared" si="5"/>
        <v>11338</v>
      </c>
    </row>
    <row r="115" spans="1:16" x14ac:dyDescent="0.25">
      <c r="A115" t="s">
        <v>68</v>
      </c>
      <c r="B115" t="s">
        <v>21</v>
      </c>
      <c r="C115">
        <v>0</v>
      </c>
      <c r="D115">
        <v>0</v>
      </c>
      <c r="E115">
        <f t="shared" si="3"/>
        <v>0</v>
      </c>
      <c r="F115">
        <f t="shared" si="4"/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40</v>
      </c>
      <c r="M115">
        <v>0</v>
      </c>
      <c r="N115">
        <v>40</v>
      </c>
      <c r="O115">
        <v>724</v>
      </c>
      <c r="P115">
        <f t="shared" si="5"/>
        <v>0</v>
      </c>
    </row>
    <row r="116" spans="1:16" x14ac:dyDescent="0.25">
      <c r="A116" t="s">
        <v>68</v>
      </c>
      <c r="B116" t="s">
        <v>22</v>
      </c>
      <c r="C116">
        <v>0</v>
      </c>
      <c r="D116">
        <v>0</v>
      </c>
      <c r="E116">
        <f t="shared" si="3"/>
        <v>0</v>
      </c>
      <c r="F116">
        <f t="shared" si="4"/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f t="shared" si="5"/>
        <v>0</v>
      </c>
    </row>
    <row r="117" spans="1:16" x14ac:dyDescent="0.25">
      <c r="A117" t="s">
        <v>68</v>
      </c>
      <c r="B117" t="s">
        <v>23</v>
      </c>
      <c r="C117">
        <v>0</v>
      </c>
      <c r="D117">
        <v>0</v>
      </c>
      <c r="E117">
        <f t="shared" si="3"/>
        <v>0</v>
      </c>
      <c r="F117">
        <f t="shared" si="4"/>
        <v>-4544</v>
      </c>
      <c r="G117">
        <v>0</v>
      </c>
      <c r="H117">
        <v>-4544</v>
      </c>
      <c r="I117">
        <v>0</v>
      </c>
      <c r="J117">
        <v>-14</v>
      </c>
      <c r="K117">
        <v>0</v>
      </c>
      <c r="L117">
        <v>1780</v>
      </c>
      <c r="M117">
        <v>0</v>
      </c>
      <c r="N117">
        <v>-2777</v>
      </c>
      <c r="O117">
        <v>-14</v>
      </c>
      <c r="P117">
        <f t="shared" si="5"/>
        <v>-4558</v>
      </c>
    </row>
    <row r="118" spans="1:16" x14ac:dyDescent="0.25">
      <c r="A118" t="s">
        <v>68</v>
      </c>
      <c r="B118" t="s">
        <v>24</v>
      </c>
      <c r="C118">
        <v>0</v>
      </c>
      <c r="D118">
        <v>0</v>
      </c>
      <c r="E118">
        <f t="shared" si="3"/>
        <v>0</v>
      </c>
      <c r="F118">
        <f t="shared" si="4"/>
        <v>-4544</v>
      </c>
      <c r="G118">
        <v>0</v>
      </c>
      <c r="H118">
        <v>-4544</v>
      </c>
      <c r="I118">
        <v>0</v>
      </c>
      <c r="J118">
        <v>0</v>
      </c>
      <c r="K118">
        <v>0</v>
      </c>
      <c r="L118">
        <v>1780</v>
      </c>
      <c r="M118">
        <v>0</v>
      </c>
      <c r="N118">
        <v>-2764</v>
      </c>
      <c r="O118">
        <v>0</v>
      </c>
      <c r="P118">
        <f t="shared" si="5"/>
        <v>-4544</v>
      </c>
    </row>
    <row r="119" spans="1:16" x14ac:dyDescent="0.25">
      <c r="A119" t="s">
        <v>68</v>
      </c>
      <c r="B119" t="s">
        <v>25</v>
      </c>
      <c r="C119">
        <v>0</v>
      </c>
      <c r="D119">
        <v>0</v>
      </c>
      <c r="E119">
        <f t="shared" si="3"/>
        <v>0</v>
      </c>
      <c r="F119">
        <f t="shared" si="4"/>
        <v>-4544</v>
      </c>
      <c r="G119">
        <v>0</v>
      </c>
      <c r="H119">
        <v>-4544</v>
      </c>
      <c r="I119">
        <v>0</v>
      </c>
      <c r="J119">
        <v>0</v>
      </c>
      <c r="K119">
        <v>0</v>
      </c>
      <c r="L119">
        <v>1780</v>
      </c>
      <c r="M119">
        <v>0</v>
      </c>
      <c r="N119">
        <v>-2764</v>
      </c>
      <c r="O119">
        <v>0</v>
      </c>
      <c r="P119">
        <f t="shared" si="5"/>
        <v>-4544</v>
      </c>
    </row>
    <row r="120" spans="1:16" x14ac:dyDescent="0.25">
      <c r="A120" t="s">
        <v>68</v>
      </c>
      <c r="B120" t="s">
        <v>26</v>
      </c>
      <c r="C120">
        <v>0</v>
      </c>
      <c r="D120">
        <v>0</v>
      </c>
      <c r="E120">
        <f t="shared" si="3"/>
        <v>0</v>
      </c>
      <c r="F120">
        <f t="shared" si="4"/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f t="shared" si="5"/>
        <v>0</v>
      </c>
    </row>
    <row r="121" spans="1:16" x14ac:dyDescent="0.25">
      <c r="A121" t="s">
        <v>68</v>
      </c>
      <c r="B121" t="s">
        <v>27</v>
      </c>
      <c r="C121">
        <v>0</v>
      </c>
      <c r="D121">
        <v>0</v>
      </c>
      <c r="E121">
        <f t="shared" si="3"/>
        <v>0</v>
      </c>
      <c r="F121">
        <f t="shared" si="4"/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f t="shared" si="5"/>
        <v>0</v>
      </c>
    </row>
    <row r="122" spans="1:16" x14ac:dyDescent="0.25">
      <c r="A122" t="s">
        <v>68</v>
      </c>
      <c r="B122" t="s">
        <v>28</v>
      </c>
      <c r="C122">
        <v>0</v>
      </c>
      <c r="D122">
        <v>0</v>
      </c>
      <c r="E122">
        <f t="shared" si="3"/>
        <v>0</v>
      </c>
      <c r="F122">
        <f t="shared" si="4"/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f t="shared" si="5"/>
        <v>0</v>
      </c>
    </row>
    <row r="123" spans="1:16" x14ac:dyDescent="0.25">
      <c r="A123" t="s">
        <v>68</v>
      </c>
      <c r="B123" t="s">
        <v>29</v>
      </c>
      <c r="C123">
        <v>0</v>
      </c>
      <c r="D123">
        <v>0</v>
      </c>
      <c r="E123">
        <f t="shared" si="3"/>
        <v>0</v>
      </c>
      <c r="F123">
        <f t="shared" si="4"/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f t="shared" si="5"/>
        <v>0</v>
      </c>
    </row>
    <row r="124" spans="1:16" x14ac:dyDescent="0.25">
      <c r="A124" t="s">
        <v>68</v>
      </c>
      <c r="B124" t="s">
        <v>30</v>
      </c>
      <c r="C124">
        <v>0</v>
      </c>
      <c r="D124">
        <v>0</v>
      </c>
      <c r="E124">
        <f t="shared" si="3"/>
        <v>0</v>
      </c>
      <c r="F124">
        <f t="shared" si="4"/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f t="shared" si="5"/>
        <v>0</v>
      </c>
    </row>
    <row r="125" spans="1:16" x14ac:dyDescent="0.25">
      <c r="A125" t="s">
        <v>68</v>
      </c>
      <c r="B125" t="s">
        <v>31</v>
      </c>
      <c r="C125">
        <v>0</v>
      </c>
      <c r="D125">
        <v>0</v>
      </c>
      <c r="E125">
        <f t="shared" si="3"/>
        <v>0</v>
      </c>
      <c r="F125">
        <f t="shared" si="4"/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f t="shared" si="5"/>
        <v>0</v>
      </c>
    </row>
    <row r="126" spans="1:16" x14ac:dyDescent="0.25">
      <c r="A126" t="s">
        <v>68</v>
      </c>
      <c r="B126" t="s">
        <v>32</v>
      </c>
      <c r="C126">
        <v>0</v>
      </c>
      <c r="D126">
        <v>0</v>
      </c>
      <c r="E126">
        <f t="shared" si="3"/>
        <v>0</v>
      </c>
      <c r="F126">
        <f t="shared" si="4"/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f t="shared" si="5"/>
        <v>0</v>
      </c>
    </row>
    <row r="127" spans="1:16" x14ac:dyDescent="0.25">
      <c r="A127" t="s">
        <v>68</v>
      </c>
      <c r="B127" t="s">
        <v>33</v>
      </c>
      <c r="C127">
        <v>0</v>
      </c>
      <c r="D127">
        <v>0</v>
      </c>
      <c r="E127">
        <f t="shared" si="3"/>
        <v>0</v>
      </c>
      <c r="F127">
        <f t="shared" si="4"/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f t="shared" si="5"/>
        <v>0</v>
      </c>
    </row>
    <row r="128" spans="1:16" x14ac:dyDescent="0.25">
      <c r="A128" t="s">
        <v>68</v>
      </c>
      <c r="B128" t="s">
        <v>34</v>
      </c>
      <c r="C128">
        <v>0</v>
      </c>
      <c r="D128">
        <v>0</v>
      </c>
      <c r="E128">
        <f t="shared" si="3"/>
        <v>0</v>
      </c>
      <c r="F128">
        <f t="shared" si="4"/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f t="shared" si="5"/>
        <v>0</v>
      </c>
    </row>
    <row r="129" spans="1:16" x14ac:dyDescent="0.25">
      <c r="A129" t="s">
        <v>68</v>
      </c>
      <c r="B129" t="s">
        <v>35</v>
      </c>
      <c r="C129">
        <v>0</v>
      </c>
      <c r="D129">
        <v>0</v>
      </c>
      <c r="E129">
        <f t="shared" si="3"/>
        <v>0</v>
      </c>
      <c r="F129">
        <f t="shared" si="4"/>
        <v>0</v>
      </c>
      <c r="G129">
        <v>0</v>
      </c>
      <c r="H129">
        <v>0</v>
      </c>
      <c r="I129">
        <v>0</v>
      </c>
      <c r="J129">
        <v>-14</v>
      </c>
      <c r="K129">
        <v>0</v>
      </c>
      <c r="L129">
        <v>0</v>
      </c>
      <c r="M129">
        <v>0</v>
      </c>
      <c r="N129">
        <v>-14</v>
      </c>
      <c r="O129">
        <v>-14</v>
      </c>
      <c r="P129">
        <f t="shared" si="5"/>
        <v>-14</v>
      </c>
    </row>
    <row r="130" spans="1:16" x14ac:dyDescent="0.25">
      <c r="A130" t="s">
        <v>68</v>
      </c>
      <c r="B130" t="s">
        <v>36</v>
      </c>
      <c r="C130">
        <v>0</v>
      </c>
      <c r="D130">
        <v>0</v>
      </c>
      <c r="E130">
        <f t="shared" si="3"/>
        <v>0</v>
      </c>
      <c r="F130">
        <f t="shared" si="4"/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-34</v>
      </c>
      <c r="M130">
        <v>0</v>
      </c>
      <c r="N130">
        <v>-34</v>
      </c>
      <c r="O130">
        <v>0</v>
      </c>
      <c r="P130">
        <f t="shared" si="5"/>
        <v>0</v>
      </c>
    </row>
    <row r="131" spans="1:16" x14ac:dyDescent="0.25">
      <c r="A131" t="s">
        <v>68</v>
      </c>
      <c r="B131" t="s">
        <v>37</v>
      </c>
      <c r="C131">
        <v>0</v>
      </c>
      <c r="D131">
        <v>0</v>
      </c>
      <c r="E131">
        <f t="shared" ref="E131:E194" si="6">C131+D131</f>
        <v>0</v>
      </c>
      <c r="F131">
        <f t="shared" ref="F131:F194" si="7">G131+H131</f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-239</v>
      </c>
      <c r="M131">
        <v>0</v>
      </c>
      <c r="N131">
        <v>-239</v>
      </c>
      <c r="O131">
        <v>0</v>
      </c>
      <c r="P131">
        <f t="shared" ref="P131:P194" si="8">E131+F131+I131+J131+K131+M131</f>
        <v>0</v>
      </c>
    </row>
    <row r="132" spans="1:16" x14ac:dyDescent="0.25">
      <c r="A132" t="s">
        <v>68</v>
      </c>
      <c r="B132" t="s">
        <v>38</v>
      </c>
      <c r="C132">
        <v>0</v>
      </c>
      <c r="D132">
        <v>0</v>
      </c>
      <c r="E132">
        <f t="shared" si="6"/>
        <v>0</v>
      </c>
      <c r="F132">
        <f t="shared" si="7"/>
        <v>6745</v>
      </c>
      <c r="G132">
        <v>0</v>
      </c>
      <c r="H132">
        <v>6745</v>
      </c>
      <c r="I132">
        <v>0</v>
      </c>
      <c r="J132">
        <v>36</v>
      </c>
      <c r="K132">
        <v>0</v>
      </c>
      <c r="L132">
        <v>2190</v>
      </c>
      <c r="M132">
        <v>0</v>
      </c>
      <c r="N132">
        <v>8971</v>
      </c>
      <c r="O132">
        <v>36</v>
      </c>
      <c r="P132">
        <f t="shared" si="8"/>
        <v>6781</v>
      </c>
    </row>
    <row r="133" spans="1:16" x14ac:dyDescent="0.25">
      <c r="A133" t="s">
        <v>68</v>
      </c>
      <c r="B133" t="s">
        <v>39</v>
      </c>
      <c r="C133">
        <v>0</v>
      </c>
      <c r="D133">
        <v>0</v>
      </c>
      <c r="E133">
        <f t="shared" si="6"/>
        <v>0</v>
      </c>
      <c r="F133">
        <f t="shared" si="7"/>
        <v>6633</v>
      </c>
      <c r="G133">
        <v>0</v>
      </c>
      <c r="H133">
        <v>6633</v>
      </c>
      <c r="I133">
        <v>0</v>
      </c>
      <c r="J133">
        <v>36</v>
      </c>
      <c r="K133">
        <v>0</v>
      </c>
      <c r="L133">
        <v>2190</v>
      </c>
      <c r="M133">
        <v>0</v>
      </c>
      <c r="N133">
        <v>8859</v>
      </c>
      <c r="O133">
        <v>36</v>
      </c>
      <c r="P133">
        <f t="shared" si="8"/>
        <v>6669</v>
      </c>
    </row>
    <row r="134" spans="1:16" x14ac:dyDescent="0.25">
      <c r="A134" t="s">
        <v>68</v>
      </c>
      <c r="B134" t="s">
        <v>40</v>
      </c>
      <c r="C134">
        <v>0</v>
      </c>
      <c r="D134">
        <v>0</v>
      </c>
      <c r="E134">
        <f t="shared" si="6"/>
        <v>0</v>
      </c>
      <c r="F134">
        <f t="shared" si="7"/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f t="shared" si="8"/>
        <v>0</v>
      </c>
    </row>
    <row r="135" spans="1:16" x14ac:dyDescent="0.25">
      <c r="A135" t="s">
        <v>68</v>
      </c>
      <c r="B135" t="s">
        <v>41</v>
      </c>
      <c r="C135">
        <v>0</v>
      </c>
      <c r="D135">
        <v>0</v>
      </c>
      <c r="E135">
        <f t="shared" si="6"/>
        <v>0</v>
      </c>
      <c r="F135">
        <f t="shared" si="7"/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f t="shared" si="8"/>
        <v>0</v>
      </c>
    </row>
    <row r="136" spans="1:16" x14ac:dyDescent="0.25">
      <c r="A136" t="s">
        <v>68</v>
      </c>
      <c r="B136" t="s">
        <v>42</v>
      </c>
      <c r="C136">
        <v>0</v>
      </c>
      <c r="D136">
        <v>0</v>
      </c>
      <c r="E136">
        <f t="shared" si="6"/>
        <v>0</v>
      </c>
      <c r="F136">
        <f t="shared" si="7"/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f t="shared" si="8"/>
        <v>0</v>
      </c>
    </row>
    <row r="137" spans="1:16" x14ac:dyDescent="0.25">
      <c r="A137" t="s">
        <v>68</v>
      </c>
      <c r="B137" t="s">
        <v>43</v>
      </c>
      <c r="C137">
        <v>0</v>
      </c>
      <c r="D137">
        <v>0</v>
      </c>
      <c r="E137">
        <f t="shared" si="6"/>
        <v>0</v>
      </c>
      <c r="F137">
        <f t="shared" si="7"/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f t="shared" si="8"/>
        <v>0</v>
      </c>
    </row>
    <row r="138" spans="1:16" x14ac:dyDescent="0.25">
      <c r="A138" t="s">
        <v>68</v>
      </c>
      <c r="B138" t="s">
        <v>44</v>
      </c>
      <c r="C138">
        <v>0</v>
      </c>
      <c r="D138">
        <v>0</v>
      </c>
      <c r="E138">
        <f t="shared" si="6"/>
        <v>0</v>
      </c>
      <c r="F138">
        <f t="shared" si="7"/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f t="shared" si="8"/>
        <v>0</v>
      </c>
    </row>
    <row r="139" spans="1:16" x14ac:dyDescent="0.25">
      <c r="A139" t="s">
        <v>68</v>
      </c>
      <c r="B139" t="s">
        <v>45</v>
      </c>
      <c r="C139">
        <v>0</v>
      </c>
      <c r="D139">
        <v>0</v>
      </c>
      <c r="E139">
        <f t="shared" si="6"/>
        <v>0</v>
      </c>
      <c r="F139">
        <f t="shared" si="7"/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f t="shared" si="8"/>
        <v>0</v>
      </c>
    </row>
    <row r="140" spans="1:16" x14ac:dyDescent="0.25">
      <c r="A140" t="s">
        <v>68</v>
      </c>
      <c r="B140" t="s">
        <v>46</v>
      </c>
      <c r="C140">
        <v>0</v>
      </c>
      <c r="D140">
        <v>0</v>
      </c>
      <c r="E140">
        <f t="shared" si="6"/>
        <v>0</v>
      </c>
      <c r="F140">
        <f t="shared" si="7"/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f t="shared" si="8"/>
        <v>0</v>
      </c>
    </row>
    <row r="141" spans="1:16" x14ac:dyDescent="0.25">
      <c r="A141" t="s">
        <v>68</v>
      </c>
      <c r="B141" t="s">
        <v>47</v>
      </c>
      <c r="C141">
        <v>0</v>
      </c>
      <c r="D141">
        <v>0</v>
      </c>
      <c r="E141">
        <f t="shared" si="6"/>
        <v>0</v>
      </c>
      <c r="F141">
        <f t="shared" si="7"/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f t="shared" si="8"/>
        <v>0</v>
      </c>
    </row>
    <row r="142" spans="1:16" x14ac:dyDescent="0.25">
      <c r="A142" t="s">
        <v>68</v>
      </c>
      <c r="B142" t="s">
        <v>48</v>
      </c>
      <c r="C142">
        <v>0</v>
      </c>
      <c r="D142">
        <v>0</v>
      </c>
      <c r="E142">
        <f t="shared" si="6"/>
        <v>0</v>
      </c>
      <c r="F142">
        <f t="shared" si="7"/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f t="shared" si="8"/>
        <v>0</v>
      </c>
    </row>
    <row r="143" spans="1:16" x14ac:dyDescent="0.25">
      <c r="A143" t="s">
        <v>68</v>
      </c>
      <c r="B143" t="s">
        <v>49</v>
      </c>
      <c r="C143">
        <v>0</v>
      </c>
      <c r="D143">
        <v>0</v>
      </c>
      <c r="E143">
        <f t="shared" si="6"/>
        <v>0</v>
      </c>
      <c r="F143">
        <f t="shared" si="7"/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f t="shared" si="8"/>
        <v>0</v>
      </c>
    </row>
    <row r="144" spans="1:16" x14ac:dyDescent="0.25">
      <c r="A144" t="s">
        <v>68</v>
      </c>
      <c r="B144" t="s">
        <v>50</v>
      </c>
      <c r="C144">
        <v>0</v>
      </c>
      <c r="D144">
        <v>0</v>
      </c>
      <c r="E144">
        <f t="shared" si="6"/>
        <v>0</v>
      </c>
      <c r="F144">
        <f t="shared" si="7"/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f t="shared" si="8"/>
        <v>0</v>
      </c>
    </row>
    <row r="145" spans="1:16" x14ac:dyDescent="0.25">
      <c r="A145" t="s">
        <v>68</v>
      </c>
      <c r="B145" t="s">
        <v>51</v>
      </c>
      <c r="C145">
        <v>0</v>
      </c>
      <c r="D145">
        <v>0</v>
      </c>
      <c r="E145">
        <f t="shared" si="6"/>
        <v>0</v>
      </c>
      <c r="F145">
        <f t="shared" si="7"/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f t="shared" si="8"/>
        <v>0</v>
      </c>
    </row>
    <row r="146" spans="1:16" x14ac:dyDescent="0.25">
      <c r="A146" t="s">
        <v>68</v>
      </c>
      <c r="B146" t="s">
        <v>52</v>
      </c>
      <c r="C146">
        <v>0</v>
      </c>
      <c r="D146">
        <v>0</v>
      </c>
      <c r="E146">
        <f t="shared" si="6"/>
        <v>0</v>
      </c>
      <c r="F146">
        <f t="shared" si="7"/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f t="shared" si="8"/>
        <v>0</v>
      </c>
    </row>
    <row r="147" spans="1:16" x14ac:dyDescent="0.25">
      <c r="A147" t="s">
        <v>68</v>
      </c>
      <c r="B147" t="s">
        <v>53</v>
      </c>
      <c r="C147">
        <v>0</v>
      </c>
      <c r="D147">
        <v>0</v>
      </c>
      <c r="E147">
        <f t="shared" si="6"/>
        <v>0</v>
      </c>
      <c r="F147">
        <f t="shared" si="7"/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f t="shared" si="8"/>
        <v>0</v>
      </c>
    </row>
    <row r="148" spans="1:16" x14ac:dyDescent="0.25">
      <c r="A148" t="s">
        <v>68</v>
      </c>
      <c r="B148" t="s">
        <v>54</v>
      </c>
      <c r="C148">
        <v>0</v>
      </c>
      <c r="D148">
        <v>0</v>
      </c>
      <c r="E148">
        <f t="shared" si="6"/>
        <v>0</v>
      </c>
      <c r="F148">
        <f t="shared" si="7"/>
        <v>5647</v>
      </c>
      <c r="G148">
        <v>0</v>
      </c>
      <c r="H148">
        <v>5647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5647</v>
      </c>
      <c r="O148">
        <v>0</v>
      </c>
      <c r="P148">
        <f t="shared" si="8"/>
        <v>5647</v>
      </c>
    </row>
    <row r="149" spans="1:16" x14ac:dyDescent="0.25">
      <c r="A149" t="s">
        <v>68</v>
      </c>
      <c r="B149" t="s">
        <v>55</v>
      </c>
      <c r="C149">
        <v>0</v>
      </c>
      <c r="D149">
        <v>0</v>
      </c>
      <c r="E149">
        <f t="shared" si="6"/>
        <v>0</v>
      </c>
      <c r="F149">
        <f t="shared" si="7"/>
        <v>2325</v>
      </c>
      <c r="G149">
        <v>0</v>
      </c>
      <c r="H149">
        <v>2325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2325</v>
      </c>
      <c r="O149">
        <v>0</v>
      </c>
      <c r="P149">
        <f t="shared" si="8"/>
        <v>2325</v>
      </c>
    </row>
    <row r="150" spans="1:16" x14ac:dyDescent="0.25">
      <c r="A150" t="s">
        <v>68</v>
      </c>
      <c r="B150" t="s">
        <v>56</v>
      </c>
      <c r="C150">
        <v>0</v>
      </c>
      <c r="D150">
        <v>0</v>
      </c>
      <c r="E150">
        <f t="shared" si="6"/>
        <v>0</v>
      </c>
      <c r="F150">
        <f t="shared" si="7"/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f t="shared" si="8"/>
        <v>0</v>
      </c>
    </row>
    <row r="151" spans="1:16" x14ac:dyDescent="0.25">
      <c r="A151" t="s">
        <v>68</v>
      </c>
      <c r="B151" t="s">
        <v>57</v>
      </c>
      <c r="C151">
        <v>0</v>
      </c>
      <c r="D151">
        <v>0</v>
      </c>
      <c r="E151">
        <f t="shared" si="6"/>
        <v>0</v>
      </c>
      <c r="F151">
        <f t="shared" si="7"/>
        <v>179</v>
      </c>
      <c r="G151">
        <v>0</v>
      </c>
      <c r="H151">
        <v>179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179</v>
      </c>
      <c r="O151">
        <v>0</v>
      </c>
      <c r="P151">
        <f t="shared" si="8"/>
        <v>179</v>
      </c>
    </row>
    <row r="152" spans="1:16" x14ac:dyDescent="0.25">
      <c r="A152" t="s">
        <v>68</v>
      </c>
      <c r="B152" t="s">
        <v>58</v>
      </c>
      <c r="C152">
        <v>0</v>
      </c>
      <c r="D152">
        <v>0</v>
      </c>
      <c r="E152">
        <f t="shared" si="6"/>
        <v>0</v>
      </c>
      <c r="F152">
        <f t="shared" si="7"/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f t="shared" si="8"/>
        <v>0</v>
      </c>
    </row>
    <row r="153" spans="1:16" x14ac:dyDescent="0.25">
      <c r="A153" t="s">
        <v>68</v>
      </c>
      <c r="B153" t="s">
        <v>59</v>
      </c>
      <c r="C153">
        <v>0</v>
      </c>
      <c r="D153">
        <v>0</v>
      </c>
      <c r="E153">
        <f t="shared" si="6"/>
        <v>0</v>
      </c>
      <c r="F153">
        <f t="shared" si="7"/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f t="shared" si="8"/>
        <v>0</v>
      </c>
    </row>
    <row r="154" spans="1:16" x14ac:dyDescent="0.25">
      <c r="A154" t="s">
        <v>68</v>
      </c>
      <c r="B154" t="s">
        <v>60</v>
      </c>
      <c r="C154">
        <v>0</v>
      </c>
      <c r="D154">
        <v>0</v>
      </c>
      <c r="E154">
        <f t="shared" si="6"/>
        <v>0</v>
      </c>
      <c r="F154">
        <f t="shared" si="7"/>
        <v>3143</v>
      </c>
      <c r="G154">
        <v>0</v>
      </c>
      <c r="H154">
        <v>3143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3143</v>
      </c>
      <c r="O154">
        <v>0</v>
      </c>
      <c r="P154">
        <f t="shared" si="8"/>
        <v>3143</v>
      </c>
    </row>
    <row r="155" spans="1:16" x14ac:dyDescent="0.25">
      <c r="A155" t="s">
        <v>68</v>
      </c>
      <c r="B155" t="s">
        <v>61</v>
      </c>
      <c r="C155">
        <v>0</v>
      </c>
      <c r="D155">
        <v>0</v>
      </c>
      <c r="E155">
        <f t="shared" si="6"/>
        <v>0</v>
      </c>
      <c r="F155">
        <f t="shared" si="7"/>
        <v>986</v>
      </c>
      <c r="G155">
        <v>0</v>
      </c>
      <c r="H155">
        <v>986</v>
      </c>
      <c r="I155">
        <v>0</v>
      </c>
      <c r="J155">
        <v>36</v>
      </c>
      <c r="K155">
        <v>0</v>
      </c>
      <c r="L155">
        <v>2190</v>
      </c>
      <c r="M155">
        <v>0</v>
      </c>
      <c r="N155">
        <v>3212</v>
      </c>
      <c r="O155">
        <v>36</v>
      </c>
      <c r="P155">
        <f t="shared" si="8"/>
        <v>1022</v>
      </c>
    </row>
    <row r="156" spans="1:16" x14ac:dyDescent="0.25">
      <c r="A156" t="s">
        <v>68</v>
      </c>
      <c r="B156" t="s">
        <v>62</v>
      </c>
      <c r="C156">
        <v>0</v>
      </c>
      <c r="D156">
        <v>0</v>
      </c>
      <c r="E156">
        <f t="shared" si="6"/>
        <v>0</v>
      </c>
      <c r="F156">
        <f t="shared" si="7"/>
        <v>435</v>
      </c>
      <c r="G156">
        <v>0</v>
      </c>
      <c r="H156">
        <v>435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435</v>
      </c>
      <c r="O156">
        <v>0</v>
      </c>
      <c r="P156">
        <f t="shared" si="8"/>
        <v>435</v>
      </c>
    </row>
    <row r="157" spans="1:16" x14ac:dyDescent="0.25">
      <c r="A157" t="s">
        <v>68</v>
      </c>
      <c r="B157" t="s">
        <v>63</v>
      </c>
      <c r="C157">
        <v>0</v>
      </c>
      <c r="D157">
        <v>0</v>
      </c>
      <c r="E157">
        <f t="shared" si="6"/>
        <v>0</v>
      </c>
      <c r="F157">
        <f t="shared" si="7"/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986</v>
      </c>
      <c r="M157">
        <v>0</v>
      </c>
      <c r="N157">
        <v>986</v>
      </c>
      <c r="O157">
        <v>0</v>
      </c>
      <c r="P157">
        <f t="shared" si="8"/>
        <v>0</v>
      </c>
    </row>
    <row r="158" spans="1:16" x14ac:dyDescent="0.25">
      <c r="A158" t="s">
        <v>68</v>
      </c>
      <c r="B158" t="s">
        <v>64</v>
      </c>
      <c r="C158">
        <v>0</v>
      </c>
      <c r="D158">
        <v>0</v>
      </c>
      <c r="E158">
        <f t="shared" si="6"/>
        <v>0</v>
      </c>
      <c r="F158">
        <f t="shared" si="7"/>
        <v>551</v>
      </c>
      <c r="G158">
        <v>0</v>
      </c>
      <c r="H158">
        <v>551</v>
      </c>
      <c r="I158">
        <v>0</v>
      </c>
      <c r="J158">
        <v>36</v>
      </c>
      <c r="K158">
        <v>0</v>
      </c>
      <c r="L158">
        <v>1205</v>
      </c>
      <c r="M158">
        <v>0</v>
      </c>
      <c r="N158">
        <v>1791</v>
      </c>
      <c r="O158">
        <v>36</v>
      </c>
      <c r="P158">
        <f t="shared" si="8"/>
        <v>587</v>
      </c>
    </row>
    <row r="159" spans="1:16" x14ac:dyDescent="0.25">
      <c r="A159" t="s">
        <v>68</v>
      </c>
      <c r="B159" t="s">
        <v>65</v>
      </c>
      <c r="C159">
        <v>0</v>
      </c>
      <c r="D159">
        <v>0</v>
      </c>
      <c r="E159">
        <f t="shared" si="6"/>
        <v>0</v>
      </c>
      <c r="F159">
        <f t="shared" si="7"/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f t="shared" si="8"/>
        <v>0</v>
      </c>
    </row>
    <row r="160" spans="1:16" x14ac:dyDescent="0.25">
      <c r="A160" t="s">
        <v>68</v>
      </c>
      <c r="B160" t="s">
        <v>66</v>
      </c>
      <c r="C160">
        <v>0</v>
      </c>
      <c r="D160">
        <v>0</v>
      </c>
      <c r="E160">
        <f t="shared" si="6"/>
        <v>0</v>
      </c>
      <c r="F160">
        <f t="shared" si="7"/>
        <v>112</v>
      </c>
      <c r="G160">
        <v>0</v>
      </c>
      <c r="H160">
        <v>112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112</v>
      </c>
      <c r="O160">
        <v>0</v>
      </c>
      <c r="P160">
        <f t="shared" si="8"/>
        <v>112</v>
      </c>
    </row>
    <row r="161" spans="1:16" x14ac:dyDescent="0.25">
      <c r="A161" t="s">
        <v>69</v>
      </c>
      <c r="B161" t="s">
        <v>14</v>
      </c>
      <c r="C161">
        <v>0</v>
      </c>
      <c r="D161">
        <v>0</v>
      </c>
      <c r="E161">
        <f t="shared" si="6"/>
        <v>0</v>
      </c>
      <c r="F161">
        <f t="shared" si="7"/>
        <v>0</v>
      </c>
      <c r="G161">
        <v>0</v>
      </c>
      <c r="H161">
        <v>0</v>
      </c>
      <c r="I161">
        <v>0</v>
      </c>
      <c r="J161">
        <v>542</v>
      </c>
      <c r="K161">
        <v>0</v>
      </c>
      <c r="L161">
        <v>18</v>
      </c>
      <c r="M161">
        <v>0</v>
      </c>
      <c r="N161">
        <v>560</v>
      </c>
      <c r="O161">
        <v>560</v>
      </c>
      <c r="P161">
        <f t="shared" si="8"/>
        <v>542</v>
      </c>
    </row>
    <row r="162" spans="1:16" x14ac:dyDescent="0.25">
      <c r="A162" t="s">
        <v>69</v>
      </c>
      <c r="B162" t="s">
        <v>15</v>
      </c>
      <c r="C162">
        <v>0</v>
      </c>
      <c r="D162">
        <v>0</v>
      </c>
      <c r="E162">
        <f t="shared" si="6"/>
        <v>0</v>
      </c>
      <c r="F162">
        <f t="shared" si="7"/>
        <v>1041</v>
      </c>
      <c r="G162">
        <v>0</v>
      </c>
      <c r="H162">
        <v>1041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1041</v>
      </c>
      <c r="O162">
        <v>0</v>
      </c>
      <c r="P162">
        <f t="shared" si="8"/>
        <v>1041</v>
      </c>
    </row>
    <row r="163" spans="1:16" x14ac:dyDescent="0.25">
      <c r="A163" t="s">
        <v>69</v>
      </c>
      <c r="B163" t="s">
        <v>16</v>
      </c>
      <c r="C163">
        <v>0</v>
      </c>
      <c r="D163">
        <v>0</v>
      </c>
      <c r="E163">
        <f t="shared" si="6"/>
        <v>0</v>
      </c>
      <c r="F163">
        <f t="shared" si="7"/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f t="shared" si="8"/>
        <v>0</v>
      </c>
    </row>
    <row r="164" spans="1:16" x14ac:dyDescent="0.25">
      <c r="A164" t="s">
        <v>69</v>
      </c>
      <c r="B164" t="s">
        <v>17</v>
      </c>
      <c r="C164">
        <v>0</v>
      </c>
      <c r="D164">
        <v>0</v>
      </c>
      <c r="E164">
        <f t="shared" si="6"/>
        <v>0</v>
      </c>
      <c r="F164">
        <f t="shared" si="7"/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f t="shared" si="8"/>
        <v>0</v>
      </c>
    </row>
    <row r="165" spans="1:16" x14ac:dyDescent="0.25">
      <c r="A165" t="s">
        <v>69</v>
      </c>
      <c r="B165" t="s">
        <v>18</v>
      </c>
      <c r="C165">
        <v>0</v>
      </c>
      <c r="D165">
        <v>0</v>
      </c>
      <c r="E165">
        <f t="shared" si="6"/>
        <v>0</v>
      </c>
      <c r="F165">
        <f t="shared" si="7"/>
        <v>-28</v>
      </c>
      <c r="G165">
        <v>0</v>
      </c>
      <c r="H165">
        <v>-28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-28</v>
      </c>
      <c r="O165">
        <v>0</v>
      </c>
      <c r="P165">
        <f t="shared" si="8"/>
        <v>-28</v>
      </c>
    </row>
    <row r="166" spans="1:16" x14ac:dyDescent="0.25">
      <c r="A166" t="s">
        <v>69</v>
      </c>
      <c r="B166" t="s">
        <v>19</v>
      </c>
      <c r="C166">
        <v>0</v>
      </c>
      <c r="D166">
        <v>0</v>
      </c>
      <c r="E166">
        <f t="shared" si="6"/>
        <v>0</v>
      </c>
      <c r="F166">
        <f t="shared" si="7"/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f t="shared" si="8"/>
        <v>0</v>
      </c>
    </row>
    <row r="167" spans="1:16" x14ac:dyDescent="0.25">
      <c r="A167" t="s">
        <v>69</v>
      </c>
      <c r="B167" t="s">
        <v>20</v>
      </c>
      <c r="C167">
        <v>0</v>
      </c>
      <c r="D167">
        <v>0</v>
      </c>
      <c r="E167">
        <f t="shared" si="6"/>
        <v>0</v>
      </c>
      <c r="F167">
        <f t="shared" si="7"/>
        <v>1013</v>
      </c>
      <c r="G167">
        <v>0</v>
      </c>
      <c r="H167">
        <v>1013</v>
      </c>
      <c r="I167">
        <v>0</v>
      </c>
      <c r="J167">
        <v>542</v>
      </c>
      <c r="K167">
        <v>0</v>
      </c>
      <c r="L167">
        <v>18</v>
      </c>
      <c r="M167">
        <v>0</v>
      </c>
      <c r="N167">
        <v>1573</v>
      </c>
      <c r="O167">
        <v>560</v>
      </c>
      <c r="P167">
        <f t="shared" si="8"/>
        <v>1555</v>
      </c>
    </row>
    <row r="168" spans="1:16" x14ac:dyDescent="0.25">
      <c r="A168" t="s">
        <v>69</v>
      </c>
      <c r="B168" t="s">
        <v>21</v>
      </c>
      <c r="C168">
        <v>0</v>
      </c>
      <c r="D168">
        <v>0</v>
      </c>
      <c r="E168">
        <f t="shared" si="6"/>
        <v>0</v>
      </c>
      <c r="F168">
        <f t="shared" si="7"/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4</v>
      </c>
      <c r="M168">
        <v>0</v>
      </c>
      <c r="N168">
        <v>4</v>
      </c>
      <c r="O168">
        <v>18</v>
      </c>
      <c r="P168">
        <f t="shared" si="8"/>
        <v>0</v>
      </c>
    </row>
    <row r="169" spans="1:16" x14ac:dyDescent="0.25">
      <c r="A169" t="s">
        <v>69</v>
      </c>
      <c r="B169" t="s">
        <v>22</v>
      </c>
      <c r="C169">
        <v>0</v>
      </c>
      <c r="D169">
        <v>0</v>
      </c>
      <c r="E169">
        <f t="shared" si="6"/>
        <v>0</v>
      </c>
      <c r="F169">
        <f t="shared" si="7"/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f t="shared" si="8"/>
        <v>0</v>
      </c>
    </row>
    <row r="170" spans="1:16" x14ac:dyDescent="0.25">
      <c r="A170" t="s">
        <v>69</v>
      </c>
      <c r="B170" t="s">
        <v>23</v>
      </c>
      <c r="C170">
        <v>0</v>
      </c>
      <c r="D170">
        <v>0</v>
      </c>
      <c r="E170">
        <f t="shared" si="6"/>
        <v>0</v>
      </c>
      <c r="F170">
        <f t="shared" si="7"/>
        <v>-301</v>
      </c>
      <c r="G170">
        <v>0</v>
      </c>
      <c r="H170">
        <v>-301</v>
      </c>
      <c r="I170">
        <v>0</v>
      </c>
      <c r="J170">
        <v>-10</v>
      </c>
      <c r="K170">
        <v>0</v>
      </c>
      <c r="L170">
        <v>95</v>
      </c>
      <c r="M170">
        <v>0</v>
      </c>
      <c r="N170">
        <v>-216</v>
      </c>
      <c r="O170">
        <v>-10</v>
      </c>
      <c r="P170">
        <f t="shared" si="8"/>
        <v>-311</v>
      </c>
    </row>
    <row r="171" spans="1:16" x14ac:dyDescent="0.25">
      <c r="A171" t="s">
        <v>69</v>
      </c>
      <c r="B171" t="s">
        <v>24</v>
      </c>
      <c r="C171">
        <v>0</v>
      </c>
      <c r="D171">
        <v>0</v>
      </c>
      <c r="E171">
        <f t="shared" si="6"/>
        <v>0</v>
      </c>
      <c r="F171">
        <f t="shared" si="7"/>
        <v>-301</v>
      </c>
      <c r="G171">
        <v>0</v>
      </c>
      <c r="H171">
        <v>-301</v>
      </c>
      <c r="I171">
        <v>0</v>
      </c>
      <c r="J171">
        <v>0</v>
      </c>
      <c r="K171">
        <v>0</v>
      </c>
      <c r="L171">
        <v>95</v>
      </c>
      <c r="M171">
        <v>0</v>
      </c>
      <c r="N171">
        <v>-206</v>
      </c>
      <c r="O171">
        <v>0</v>
      </c>
      <c r="P171">
        <f t="shared" si="8"/>
        <v>-301</v>
      </c>
    </row>
    <row r="172" spans="1:16" x14ac:dyDescent="0.25">
      <c r="A172" t="s">
        <v>69</v>
      </c>
      <c r="B172" t="s">
        <v>25</v>
      </c>
      <c r="C172">
        <v>0</v>
      </c>
      <c r="D172">
        <v>0</v>
      </c>
      <c r="E172">
        <f t="shared" si="6"/>
        <v>0</v>
      </c>
      <c r="F172">
        <f t="shared" si="7"/>
        <v>-301</v>
      </c>
      <c r="G172">
        <v>0</v>
      </c>
      <c r="H172">
        <v>-301</v>
      </c>
      <c r="I172">
        <v>0</v>
      </c>
      <c r="J172">
        <v>0</v>
      </c>
      <c r="K172">
        <v>0</v>
      </c>
      <c r="L172">
        <v>95</v>
      </c>
      <c r="M172">
        <v>0</v>
      </c>
      <c r="N172">
        <v>-206</v>
      </c>
      <c r="O172">
        <v>0</v>
      </c>
      <c r="P172">
        <f t="shared" si="8"/>
        <v>-301</v>
      </c>
    </row>
    <row r="173" spans="1:16" x14ac:dyDescent="0.25">
      <c r="A173" t="s">
        <v>69</v>
      </c>
      <c r="B173" t="s">
        <v>26</v>
      </c>
      <c r="C173">
        <v>0</v>
      </c>
      <c r="D173">
        <v>0</v>
      </c>
      <c r="E173">
        <f t="shared" si="6"/>
        <v>0</v>
      </c>
      <c r="F173">
        <f t="shared" si="7"/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f t="shared" si="8"/>
        <v>0</v>
      </c>
    </row>
    <row r="174" spans="1:16" x14ac:dyDescent="0.25">
      <c r="A174" t="s">
        <v>69</v>
      </c>
      <c r="B174" t="s">
        <v>27</v>
      </c>
      <c r="C174">
        <v>0</v>
      </c>
      <c r="D174">
        <v>0</v>
      </c>
      <c r="E174">
        <f t="shared" si="6"/>
        <v>0</v>
      </c>
      <c r="F174">
        <f t="shared" si="7"/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f t="shared" si="8"/>
        <v>0</v>
      </c>
    </row>
    <row r="175" spans="1:16" x14ac:dyDescent="0.25">
      <c r="A175" t="s">
        <v>69</v>
      </c>
      <c r="B175" t="s">
        <v>28</v>
      </c>
      <c r="C175">
        <v>0</v>
      </c>
      <c r="D175">
        <v>0</v>
      </c>
      <c r="E175">
        <f t="shared" si="6"/>
        <v>0</v>
      </c>
      <c r="F175">
        <f t="shared" si="7"/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f t="shared" si="8"/>
        <v>0</v>
      </c>
    </row>
    <row r="176" spans="1:16" x14ac:dyDescent="0.25">
      <c r="A176" t="s">
        <v>69</v>
      </c>
      <c r="B176" t="s">
        <v>29</v>
      </c>
      <c r="C176">
        <v>0</v>
      </c>
      <c r="D176">
        <v>0</v>
      </c>
      <c r="E176">
        <f t="shared" si="6"/>
        <v>0</v>
      </c>
      <c r="F176">
        <f t="shared" si="7"/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f t="shared" si="8"/>
        <v>0</v>
      </c>
    </row>
    <row r="177" spans="1:16" x14ac:dyDescent="0.25">
      <c r="A177" t="s">
        <v>69</v>
      </c>
      <c r="B177" t="s">
        <v>30</v>
      </c>
      <c r="C177">
        <v>0</v>
      </c>
      <c r="D177">
        <v>0</v>
      </c>
      <c r="E177">
        <f t="shared" si="6"/>
        <v>0</v>
      </c>
      <c r="F177">
        <f t="shared" si="7"/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f t="shared" si="8"/>
        <v>0</v>
      </c>
    </row>
    <row r="178" spans="1:16" x14ac:dyDescent="0.25">
      <c r="A178" t="s">
        <v>69</v>
      </c>
      <c r="B178" t="s">
        <v>31</v>
      </c>
      <c r="C178">
        <v>0</v>
      </c>
      <c r="D178">
        <v>0</v>
      </c>
      <c r="E178">
        <f t="shared" si="6"/>
        <v>0</v>
      </c>
      <c r="F178">
        <f t="shared" si="7"/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f t="shared" si="8"/>
        <v>0</v>
      </c>
    </row>
    <row r="179" spans="1:16" x14ac:dyDescent="0.25">
      <c r="A179" t="s">
        <v>69</v>
      </c>
      <c r="B179" t="s">
        <v>32</v>
      </c>
      <c r="C179">
        <v>0</v>
      </c>
      <c r="D179">
        <v>0</v>
      </c>
      <c r="E179">
        <f t="shared" si="6"/>
        <v>0</v>
      </c>
      <c r="F179">
        <f t="shared" si="7"/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f t="shared" si="8"/>
        <v>0</v>
      </c>
    </row>
    <row r="180" spans="1:16" x14ac:dyDescent="0.25">
      <c r="A180" t="s">
        <v>69</v>
      </c>
      <c r="B180" t="s">
        <v>33</v>
      </c>
      <c r="C180">
        <v>0</v>
      </c>
      <c r="D180">
        <v>0</v>
      </c>
      <c r="E180">
        <f t="shared" si="6"/>
        <v>0</v>
      </c>
      <c r="F180">
        <f t="shared" si="7"/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f t="shared" si="8"/>
        <v>0</v>
      </c>
    </row>
    <row r="181" spans="1:16" x14ac:dyDescent="0.25">
      <c r="A181" t="s">
        <v>69</v>
      </c>
      <c r="B181" t="s">
        <v>34</v>
      </c>
      <c r="C181">
        <v>0</v>
      </c>
      <c r="D181">
        <v>0</v>
      </c>
      <c r="E181">
        <f t="shared" si="6"/>
        <v>0</v>
      </c>
      <c r="F181">
        <f t="shared" si="7"/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f t="shared" si="8"/>
        <v>0</v>
      </c>
    </row>
    <row r="182" spans="1:16" x14ac:dyDescent="0.25">
      <c r="A182" t="s">
        <v>69</v>
      </c>
      <c r="B182" t="s">
        <v>35</v>
      </c>
      <c r="C182">
        <v>0</v>
      </c>
      <c r="D182">
        <v>0</v>
      </c>
      <c r="E182">
        <f t="shared" si="6"/>
        <v>0</v>
      </c>
      <c r="F182">
        <f t="shared" si="7"/>
        <v>0</v>
      </c>
      <c r="G182">
        <v>0</v>
      </c>
      <c r="H182">
        <v>0</v>
      </c>
      <c r="I182">
        <v>0</v>
      </c>
      <c r="J182">
        <v>-10</v>
      </c>
      <c r="K182">
        <v>0</v>
      </c>
      <c r="L182">
        <v>0</v>
      </c>
      <c r="M182">
        <v>0</v>
      </c>
      <c r="N182">
        <v>-10</v>
      </c>
      <c r="O182">
        <v>-10</v>
      </c>
      <c r="P182">
        <f t="shared" si="8"/>
        <v>-10</v>
      </c>
    </row>
    <row r="183" spans="1:16" x14ac:dyDescent="0.25">
      <c r="A183" t="s">
        <v>69</v>
      </c>
      <c r="B183" t="s">
        <v>36</v>
      </c>
      <c r="C183">
        <v>0</v>
      </c>
      <c r="D183">
        <v>0</v>
      </c>
      <c r="E183">
        <f t="shared" si="6"/>
        <v>0</v>
      </c>
      <c r="F183">
        <f t="shared" si="7"/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-5</v>
      </c>
      <c r="M183">
        <v>0</v>
      </c>
      <c r="N183">
        <v>-5</v>
      </c>
      <c r="O183">
        <v>0</v>
      </c>
      <c r="P183">
        <f t="shared" si="8"/>
        <v>0</v>
      </c>
    </row>
    <row r="184" spans="1:16" x14ac:dyDescent="0.25">
      <c r="A184" t="s">
        <v>69</v>
      </c>
      <c r="B184" t="s">
        <v>37</v>
      </c>
      <c r="C184">
        <v>0</v>
      </c>
      <c r="D184">
        <v>0</v>
      </c>
      <c r="E184">
        <f t="shared" si="6"/>
        <v>0</v>
      </c>
      <c r="F184">
        <f t="shared" si="7"/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-17</v>
      </c>
      <c r="M184">
        <v>0</v>
      </c>
      <c r="N184">
        <v>-17</v>
      </c>
      <c r="O184">
        <v>0</v>
      </c>
      <c r="P184">
        <f t="shared" si="8"/>
        <v>0</v>
      </c>
    </row>
    <row r="185" spans="1:16" x14ac:dyDescent="0.25">
      <c r="A185" t="s">
        <v>69</v>
      </c>
      <c r="B185" t="s">
        <v>38</v>
      </c>
      <c r="C185">
        <v>0</v>
      </c>
      <c r="D185">
        <v>0</v>
      </c>
      <c r="E185">
        <f t="shared" si="6"/>
        <v>0</v>
      </c>
      <c r="F185">
        <f t="shared" si="7"/>
        <v>712</v>
      </c>
      <c r="G185">
        <v>0</v>
      </c>
      <c r="H185">
        <v>712</v>
      </c>
      <c r="I185">
        <v>0</v>
      </c>
      <c r="J185">
        <v>532</v>
      </c>
      <c r="K185">
        <v>0</v>
      </c>
      <c r="L185">
        <v>87</v>
      </c>
      <c r="M185">
        <v>0</v>
      </c>
      <c r="N185">
        <v>1331</v>
      </c>
      <c r="O185">
        <v>532</v>
      </c>
      <c r="P185">
        <f t="shared" si="8"/>
        <v>1244</v>
      </c>
    </row>
    <row r="186" spans="1:16" x14ac:dyDescent="0.25">
      <c r="A186" t="s">
        <v>69</v>
      </c>
      <c r="B186" t="s">
        <v>39</v>
      </c>
      <c r="C186">
        <v>0</v>
      </c>
      <c r="D186">
        <v>0</v>
      </c>
      <c r="E186">
        <f t="shared" si="6"/>
        <v>0</v>
      </c>
      <c r="F186">
        <f t="shared" si="7"/>
        <v>708</v>
      </c>
      <c r="G186">
        <v>0</v>
      </c>
      <c r="H186">
        <v>708</v>
      </c>
      <c r="I186">
        <v>0</v>
      </c>
      <c r="J186">
        <v>532</v>
      </c>
      <c r="K186">
        <v>0</v>
      </c>
      <c r="L186">
        <v>87</v>
      </c>
      <c r="M186">
        <v>0</v>
      </c>
      <c r="N186">
        <v>1327</v>
      </c>
      <c r="O186">
        <v>532</v>
      </c>
      <c r="P186">
        <f t="shared" si="8"/>
        <v>1240</v>
      </c>
    </row>
    <row r="187" spans="1:16" x14ac:dyDescent="0.25">
      <c r="A187" t="s">
        <v>69</v>
      </c>
      <c r="B187" t="s">
        <v>40</v>
      </c>
      <c r="C187">
        <v>0</v>
      </c>
      <c r="D187">
        <v>0</v>
      </c>
      <c r="E187">
        <f t="shared" si="6"/>
        <v>0</v>
      </c>
      <c r="F187">
        <f t="shared" si="7"/>
        <v>9</v>
      </c>
      <c r="G187">
        <v>0</v>
      </c>
      <c r="H187">
        <v>9</v>
      </c>
      <c r="I187">
        <v>0</v>
      </c>
      <c r="J187">
        <v>0</v>
      </c>
      <c r="K187">
        <v>0</v>
      </c>
      <c r="L187">
        <v>8</v>
      </c>
      <c r="M187">
        <v>0</v>
      </c>
      <c r="N187">
        <v>17</v>
      </c>
      <c r="O187">
        <v>0</v>
      </c>
      <c r="P187">
        <f t="shared" si="8"/>
        <v>9</v>
      </c>
    </row>
    <row r="188" spans="1:16" x14ac:dyDescent="0.25">
      <c r="A188" t="s">
        <v>69</v>
      </c>
      <c r="B188" t="s">
        <v>41</v>
      </c>
      <c r="C188">
        <v>0</v>
      </c>
      <c r="D188">
        <v>0</v>
      </c>
      <c r="E188">
        <f t="shared" si="6"/>
        <v>0</v>
      </c>
      <c r="F188">
        <f t="shared" si="7"/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f t="shared" si="8"/>
        <v>0</v>
      </c>
    </row>
    <row r="189" spans="1:16" x14ac:dyDescent="0.25">
      <c r="A189" t="s">
        <v>69</v>
      </c>
      <c r="B189" t="s">
        <v>42</v>
      </c>
      <c r="C189">
        <v>0</v>
      </c>
      <c r="D189">
        <v>0</v>
      </c>
      <c r="E189">
        <f t="shared" si="6"/>
        <v>0</v>
      </c>
      <c r="F189">
        <f t="shared" si="7"/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f t="shared" si="8"/>
        <v>0</v>
      </c>
    </row>
    <row r="190" spans="1:16" x14ac:dyDescent="0.25">
      <c r="A190" t="s">
        <v>69</v>
      </c>
      <c r="B190" t="s">
        <v>43</v>
      </c>
      <c r="C190">
        <v>0</v>
      </c>
      <c r="D190">
        <v>0</v>
      </c>
      <c r="E190">
        <f t="shared" si="6"/>
        <v>0</v>
      </c>
      <c r="F190">
        <f t="shared" si="7"/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f t="shared" si="8"/>
        <v>0</v>
      </c>
    </row>
    <row r="191" spans="1:16" x14ac:dyDescent="0.25">
      <c r="A191" t="s">
        <v>69</v>
      </c>
      <c r="B191" t="s">
        <v>44</v>
      </c>
      <c r="C191">
        <v>0</v>
      </c>
      <c r="D191">
        <v>0</v>
      </c>
      <c r="E191">
        <f t="shared" si="6"/>
        <v>0</v>
      </c>
      <c r="F191">
        <f t="shared" si="7"/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f t="shared" si="8"/>
        <v>0</v>
      </c>
    </row>
    <row r="192" spans="1:16" x14ac:dyDescent="0.25">
      <c r="A192" t="s">
        <v>69</v>
      </c>
      <c r="B192" t="s">
        <v>45</v>
      </c>
      <c r="C192">
        <v>0</v>
      </c>
      <c r="D192">
        <v>0</v>
      </c>
      <c r="E192">
        <f t="shared" si="6"/>
        <v>0</v>
      </c>
      <c r="F192">
        <f t="shared" si="7"/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f t="shared" si="8"/>
        <v>0</v>
      </c>
    </row>
    <row r="193" spans="1:16" x14ac:dyDescent="0.25">
      <c r="A193" t="s">
        <v>69</v>
      </c>
      <c r="B193" t="s">
        <v>46</v>
      </c>
      <c r="C193">
        <v>0</v>
      </c>
      <c r="D193">
        <v>0</v>
      </c>
      <c r="E193">
        <f t="shared" si="6"/>
        <v>0</v>
      </c>
      <c r="F193">
        <f t="shared" si="7"/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f t="shared" si="8"/>
        <v>0</v>
      </c>
    </row>
    <row r="194" spans="1:16" x14ac:dyDescent="0.25">
      <c r="A194" t="s">
        <v>69</v>
      </c>
      <c r="B194" t="s">
        <v>47</v>
      </c>
      <c r="C194">
        <v>0</v>
      </c>
      <c r="D194">
        <v>0</v>
      </c>
      <c r="E194">
        <f t="shared" si="6"/>
        <v>0</v>
      </c>
      <c r="F194">
        <f t="shared" si="7"/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f t="shared" si="8"/>
        <v>0</v>
      </c>
    </row>
    <row r="195" spans="1:16" x14ac:dyDescent="0.25">
      <c r="A195" t="s">
        <v>69</v>
      </c>
      <c r="B195" t="s">
        <v>48</v>
      </c>
      <c r="C195">
        <v>0</v>
      </c>
      <c r="D195">
        <v>0</v>
      </c>
      <c r="E195">
        <f t="shared" ref="E195:E258" si="9">C195+D195</f>
        <v>0</v>
      </c>
      <c r="F195">
        <f t="shared" ref="F195:F258" si="10">G195+H195</f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f t="shared" ref="P195:P258" si="11">E195+F195+I195+J195+K195+M195</f>
        <v>0</v>
      </c>
    </row>
    <row r="196" spans="1:16" x14ac:dyDescent="0.25">
      <c r="A196" t="s">
        <v>69</v>
      </c>
      <c r="B196" t="s">
        <v>49</v>
      </c>
      <c r="C196">
        <v>0</v>
      </c>
      <c r="D196">
        <v>0</v>
      </c>
      <c r="E196">
        <f t="shared" si="9"/>
        <v>0</v>
      </c>
      <c r="F196">
        <f t="shared" si="10"/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f t="shared" si="11"/>
        <v>0</v>
      </c>
    </row>
    <row r="197" spans="1:16" x14ac:dyDescent="0.25">
      <c r="A197" t="s">
        <v>69</v>
      </c>
      <c r="B197" t="s">
        <v>50</v>
      </c>
      <c r="C197">
        <v>0</v>
      </c>
      <c r="D197">
        <v>0</v>
      </c>
      <c r="E197">
        <f t="shared" si="9"/>
        <v>0</v>
      </c>
      <c r="F197">
        <f t="shared" si="10"/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f t="shared" si="11"/>
        <v>0</v>
      </c>
    </row>
    <row r="198" spans="1:16" x14ac:dyDescent="0.25">
      <c r="A198" t="s">
        <v>69</v>
      </c>
      <c r="B198" t="s">
        <v>51</v>
      </c>
      <c r="C198">
        <v>0</v>
      </c>
      <c r="D198">
        <v>0</v>
      </c>
      <c r="E198">
        <f t="shared" si="9"/>
        <v>0</v>
      </c>
      <c r="F198">
        <f t="shared" si="10"/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f t="shared" si="11"/>
        <v>0</v>
      </c>
    </row>
    <row r="199" spans="1:16" x14ac:dyDescent="0.25">
      <c r="A199" t="s">
        <v>69</v>
      </c>
      <c r="B199" t="s">
        <v>52</v>
      </c>
      <c r="C199">
        <v>0</v>
      </c>
      <c r="D199">
        <v>0</v>
      </c>
      <c r="E199">
        <f t="shared" si="9"/>
        <v>0</v>
      </c>
      <c r="F199">
        <f t="shared" si="10"/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f t="shared" si="11"/>
        <v>0</v>
      </c>
    </row>
    <row r="200" spans="1:16" x14ac:dyDescent="0.25">
      <c r="A200" t="s">
        <v>69</v>
      </c>
      <c r="B200" t="s">
        <v>53</v>
      </c>
      <c r="C200">
        <v>0</v>
      </c>
      <c r="D200">
        <v>0</v>
      </c>
      <c r="E200">
        <f t="shared" si="9"/>
        <v>0</v>
      </c>
      <c r="F200">
        <f t="shared" si="10"/>
        <v>9</v>
      </c>
      <c r="G200">
        <v>0</v>
      </c>
      <c r="H200">
        <v>9</v>
      </c>
      <c r="I200">
        <v>0</v>
      </c>
      <c r="J200">
        <v>0</v>
      </c>
      <c r="K200">
        <v>0</v>
      </c>
      <c r="L200">
        <v>8</v>
      </c>
      <c r="M200">
        <v>0</v>
      </c>
      <c r="N200">
        <v>17</v>
      </c>
      <c r="O200">
        <v>0</v>
      </c>
      <c r="P200">
        <f t="shared" si="11"/>
        <v>9</v>
      </c>
    </row>
    <row r="201" spans="1:16" x14ac:dyDescent="0.25">
      <c r="A201" t="s">
        <v>69</v>
      </c>
      <c r="B201" t="s">
        <v>54</v>
      </c>
      <c r="C201">
        <v>0</v>
      </c>
      <c r="D201">
        <v>0</v>
      </c>
      <c r="E201">
        <f t="shared" si="9"/>
        <v>0</v>
      </c>
      <c r="F201">
        <f t="shared" si="10"/>
        <v>444</v>
      </c>
      <c r="G201">
        <v>0</v>
      </c>
      <c r="H201">
        <v>444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444</v>
      </c>
      <c r="O201">
        <v>0</v>
      </c>
      <c r="P201">
        <f t="shared" si="11"/>
        <v>444</v>
      </c>
    </row>
    <row r="202" spans="1:16" x14ac:dyDescent="0.25">
      <c r="A202" t="s">
        <v>69</v>
      </c>
      <c r="B202" t="s">
        <v>55</v>
      </c>
      <c r="C202">
        <v>0</v>
      </c>
      <c r="D202">
        <v>0</v>
      </c>
      <c r="E202">
        <f t="shared" si="9"/>
        <v>0</v>
      </c>
      <c r="F202">
        <f t="shared" si="10"/>
        <v>347</v>
      </c>
      <c r="G202">
        <v>0</v>
      </c>
      <c r="H202">
        <v>347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347</v>
      </c>
      <c r="O202">
        <v>0</v>
      </c>
      <c r="P202">
        <f t="shared" si="11"/>
        <v>347</v>
      </c>
    </row>
    <row r="203" spans="1:16" x14ac:dyDescent="0.25">
      <c r="A203" t="s">
        <v>69</v>
      </c>
      <c r="B203" t="s">
        <v>56</v>
      </c>
      <c r="C203">
        <v>0</v>
      </c>
      <c r="D203">
        <v>0</v>
      </c>
      <c r="E203">
        <f t="shared" si="9"/>
        <v>0</v>
      </c>
      <c r="F203">
        <f t="shared" si="10"/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f t="shared" si="11"/>
        <v>0</v>
      </c>
    </row>
    <row r="204" spans="1:16" x14ac:dyDescent="0.25">
      <c r="A204" t="s">
        <v>69</v>
      </c>
      <c r="B204" t="s">
        <v>57</v>
      </c>
      <c r="C204">
        <v>0</v>
      </c>
      <c r="D204">
        <v>0</v>
      </c>
      <c r="E204">
        <f t="shared" si="9"/>
        <v>0</v>
      </c>
      <c r="F204">
        <f t="shared" si="10"/>
        <v>35</v>
      </c>
      <c r="G204">
        <v>0</v>
      </c>
      <c r="H204">
        <v>35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35</v>
      </c>
      <c r="O204">
        <v>0</v>
      </c>
      <c r="P204">
        <f t="shared" si="11"/>
        <v>35</v>
      </c>
    </row>
    <row r="205" spans="1:16" x14ac:dyDescent="0.25">
      <c r="A205" t="s">
        <v>69</v>
      </c>
      <c r="B205" t="s">
        <v>58</v>
      </c>
      <c r="C205">
        <v>0</v>
      </c>
      <c r="D205">
        <v>0</v>
      </c>
      <c r="E205">
        <f t="shared" si="9"/>
        <v>0</v>
      </c>
      <c r="F205">
        <f t="shared" si="10"/>
        <v>62</v>
      </c>
      <c r="G205">
        <v>0</v>
      </c>
      <c r="H205">
        <v>62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62</v>
      </c>
      <c r="O205">
        <v>0</v>
      </c>
      <c r="P205">
        <f t="shared" si="11"/>
        <v>62</v>
      </c>
    </row>
    <row r="206" spans="1:16" x14ac:dyDescent="0.25">
      <c r="A206" t="s">
        <v>69</v>
      </c>
      <c r="B206" t="s">
        <v>59</v>
      </c>
      <c r="C206">
        <v>0</v>
      </c>
      <c r="D206">
        <v>0</v>
      </c>
      <c r="E206">
        <f t="shared" si="9"/>
        <v>0</v>
      </c>
      <c r="F206">
        <f t="shared" si="10"/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f t="shared" si="11"/>
        <v>0</v>
      </c>
    </row>
    <row r="207" spans="1:16" x14ac:dyDescent="0.25">
      <c r="A207" t="s">
        <v>69</v>
      </c>
      <c r="B207" t="s">
        <v>60</v>
      </c>
      <c r="C207">
        <v>0</v>
      </c>
      <c r="D207">
        <v>0</v>
      </c>
      <c r="E207">
        <f t="shared" si="9"/>
        <v>0</v>
      </c>
      <c r="F207">
        <f t="shared" si="10"/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f t="shared" si="11"/>
        <v>0</v>
      </c>
    </row>
    <row r="208" spans="1:16" x14ac:dyDescent="0.25">
      <c r="A208" t="s">
        <v>69</v>
      </c>
      <c r="B208" t="s">
        <v>61</v>
      </c>
      <c r="C208">
        <v>0</v>
      </c>
      <c r="D208">
        <v>0</v>
      </c>
      <c r="E208">
        <f t="shared" si="9"/>
        <v>0</v>
      </c>
      <c r="F208">
        <f t="shared" si="10"/>
        <v>255</v>
      </c>
      <c r="G208">
        <v>0</v>
      </c>
      <c r="H208">
        <v>255</v>
      </c>
      <c r="I208">
        <v>0</v>
      </c>
      <c r="J208">
        <v>532</v>
      </c>
      <c r="K208">
        <v>0</v>
      </c>
      <c r="L208">
        <v>79</v>
      </c>
      <c r="M208">
        <v>0</v>
      </c>
      <c r="N208">
        <v>867</v>
      </c>
      <c r="O208">
        <v>532</v>
      </c>
      <c r="P208">
        <f t="shared" si="11"/>
        <v>787</v>
      </c>
    </row>
    <row r="209" spans="1:16" x14ac:dyDescent="0.25">
      <c r="A209" t="s">
        <v>69</v>
      </c>
      <c r="B209" t="s">
        <v>62</v>
      </c>
      <c r="C209">
        <v>0</v>
      </c>
      <c r="D209">
        <v>0</v>
      </c>
      <c r="E209">
        <f t="shared" si="9"/>
        <v>0</v>
      </c>
      <c r="F209">
        <f t="shared" si="10"/>
        <v>117</v>
      </c>
      <c r="G209">
        <v>0</v>
      </c>
      <c r="H209">
        <v>117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117</v>
      </c>
      <c r="O209">
        <v>0</v>
      </c>
      <c r="P209">
        <f t="shared" si="11"/>
        <v>117</v>
      </c>
    </row>
    <row r="210" spans="1:16" x14ac:dyDescent="0.25">
      <c r="A210" t="s">
        <v>69</v>
      </c>
      <c r="B210" t="s">
        <v>63</v>
      </c>
      <c r="C210">
        <v>0</v>
      </c>
      <c r="D210">
        <v>0</v>
      </c>
      <c r="E210">
        <f t="shared" si="9"/>
        <v>0</v>
      </c>
      <c r="F210">
        <f t="shared" si="10"/>
        <v>34</v>
      </c>
      <c r="G210">
        <v>0</v>
      </c>
      <c r="H210">
        <v>34</v>
      </c>
      <c r="I210">
        <v>0</v>
      </c>
      <c r="J210">
        <v>0</v>
      </c>
      <c r="K210">
        <v>0</v>
      </c>
      <c r="L210">
        <v>44</v>
      </c>
      <c r="M210">
        <v>0</v>
      </c>
      <c r="N210">
        <v>78</v>
      </c>
      <c r="O210">
        <v>0</v>
      </c>
      <c r="P210">
        <f t="shared" si="11"/>
        <v>34</v>
      </c>
    </row>
    <row r="211" spans="1:16" x14ac:dyDescent="0.25">
      <c r="A211" t="s">
        <v>69</v>
      </c>
      <c r="B211" t="s">
        <v>64</v>
      </c>
      <c r="C211">
        <v>0</v>
      </c>
      <c r="D211">
        <v>0</v>
      </c>
      <c r="E211">
        <f t="shared" si="9"/>
        <v>0</v>
      </c>
      <c r="F211">
        <f t="shared" si="10"/>
        <v>104</v>
      </c>
      <c r="G211">
        <v>0</v>
      </c>
      <c r="H211">
        <v>104</v>
      </c>
      <c r="I211">
        <v>0</v>
      </c>
      <c r="J211">
        <v>532</v>
      </c>
      <c r="K211">
        <v>0</v>
      </c>
      <c r="L211">
        <v>35</v>
      </c>
      <c r="M211">
        <v>0</v>
      </c>
      <c r="N211">
        <v>671</v>
      </c>
      <c r="O211">
        <v>532</v>
      </c>
      <c r="P211">
        <f t="shared" si="11"/>
        <v>636</v>
      </c>
    </row>
    <row r="212" spans="1:16" x14ac:dyDescent="0.25">
      <c r="A212" t="s">
        <v>69</v>
      </c>
      <c r="B212" t="s">
        <v>65</v>
      </c>
      <c r="C212">
        <v>0</v>
      </c>
      <c r="D212">
        <v>0</v>
      </c>
      <c r="E212">
        <f t="shared" si="9"/>
        <v>0</v>
      </c>
      <c r="F212">
        <f t="shared" si="10"/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f t="shared" si="11"/>
        <v>0</v>
      </c>
    </row>
    <row r="213" spans="1:16" x14ac:dyDescent="0.25">
      <c r="A213" t="s">
        <v>69</v>
      </c>
      <c r="B213" t="s">
        <v>66</v>
      </c>
      <c r="C213">
        <v>0</v>
      </c>
      <c r="D213">
        <v>0</v>
      </c>
      <c r="E213">
        <f t="shared" si="9"/>
        <v>0</v>
      </c>
      <c r="F213">
        <f t="shared" si="10"/>
        <v>4</v>
      </c>
      <c r="G213">
        <v>0</v>
      </c>
      <c r="H213">
        <v>4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4</v>
      </c>
      <c r="O213">
        <v>0</v>
      </c>
      <c r="P213">
        <f t="shared" si="11"/>
        <v>4</v>
      </c>
    </row>
    <row r="214" spans="1:16" x14ac:dyDescent="0.25">
      <c r="A214" t="s">
        <v>79</v>
      </c>
      <c r="B214" t="s">
        <v>14</v>
      </c>
      <c r="C214">
        <v>0</v>
      </c>
      <c r="D214">
        <v>0</v>
      </c>
      <c r="E214">
        <f t="shared" si="9"/>
        <v>0</v>
      </c>
      <c r="F214">
        <f t="shared" si="10"/>
        <v>0</v>
      </c>
      <c r="G214">
        <v>0</v>
      </c>
      <c r="H214">
        <v>0</v>
      </c>
      <c r="I214">
        <v>0</v>
      </c>
      <c r="J214">
        <v>24</v>
      </c>
      <c r="K214">
        <v>0</v>
      </c>
      <c r="L214">
        <v>14</v>
      </c>
      <c r="M214">
        <v>0</v>
      </c>
      <c r="N214">
        <v>39</v>
      </c>
      <c r="O214">
        <v>39</v>
      </c>
      <c r="P214">
        <f t="shared" si="11"/>
        <v>24</v>
      </c>
    </row>
    <row r="215" spans="1:16" x14ac:dyDescent="0.25">
      <c r="A215" t="s">
        <v>79</v>
      </c>
      <c r="B215" t="s">
        <v>15</v>
      </c>
      <c r="C215">
        <v>0</v>
      </c>
      <c r="D215">
        <v>0</v>
      </c>
      <c r="E215">
        <f t="shared" si="9"/>
        <v>0</v>
      </c>
      <c r="F215">
        <f t="shared" si="10"/>
        <v>2555</v>
      </c>
      <c r="G215">
        <v>0</v>
      </c>
      <c r="H215">
        <v>2555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2555</v>
      </c>
      <c r="O215">
        <v>0</v>
      </c>
      <c r="P215">
        <f t="shared" si="11"/>
        <v>2555</v>
      </c>
    </row>
    <row r="216" spans="1:16" x14ac:dyDescent="0.25">
      <c r="A216" t="s">
        <v>79</v>
      </c>
      <c r="B216" t="s">
        <v>16</v>
      </c>
      <c r="C216">
        <v>0</v>
      </c>
      <c r="D216">
        <v>0</v>
      </c>
      <c r="E216">
        <f t="shared" si="9"/>
        <v>0</v>
      </c>
      <c r="F216">
        <f t="shared" si="10"/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f t="shared" si="11"/>
        <v>0</v>
      </c>
    </row>
    <row r="217" spans="1:16" x14ac:dyDescent="0.25">
      <c r="A217" t="s">
        <v>79</v>
      </c>
      <c r="B217" t="s">
        <v>17</v>
      </c>
      <c r="C217">
        <v>0</v>
      </c>
      <c r="D217">
        <v>0</v>
      </c>
      <c r="E217">
        <f t="shared" si="9"/>
        <v>0</v>
      </c>
      <c r="F217">
        <f t="shared" si="10"/>
        <v>-142</v>
      </c>
      <c r="G217">
        <v>0</v>
      </c>
      <c r="H217">
        <v>-142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-142</v>
      </c>
      <c r="O217">
        <v>0</v>
      </c>
      <c r="P217">
        <f t="shared" si="11"/>
        <v>-142</v>
      </c>
    </row>
    <row r="218" spans="1:16" x14ac:dyDescent="0.25">
      <c r="A218" t="s">
        <v>79</v>
      </c>
      <c r="B218" t="s">
        <v>18</v>
      </c>
      <c r="C218">
        <v>0</v>
      </c>
      <c r="D218">
        <v>0</v>
      </c>
      <c r="E218">
        <f t="shared" si="9"/>
        <v>0</v>
      </c>
      <c r="F218">
        <f t="shared" si="10"/>
        <v>-281</v>
      </c>
      <c r="G218">
        <v>0</v>
      </c>
      <c r="H218">
        <v>-281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-281</v>
      </c>
      <c r="O218">
        <v>0</v>
      </c>
      <c r="P218">
        <f t="shared" si="11"/>
        <v>-281</v>
      </c>
    </row>
    <row r="219" spans="1:16" x14ac:dyDescent="0.25">
      <c r="A219" t="s">
        <v>79</v>
      </c>
      <c r="B219" t="s">
        <v>19</v>
      </c>
      <c r="C219">
        <v>0</v>
      </c>
      <c r="D219">
        <v>0</v>
      </c>
      <c r="E219">
        <f t="shared" si="9"/>
        <v>0</v>
      </c>
      <c r="F219">
        <f t="shared" si="10"/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f t="shared" si="11"/>
        <v>0</v>
      </c>
    </row>
    <row r="220" spans="1:16" x14ac:dyDescent="0.25">
      <c r="A220" t="s">
        <v>79</v>
      </c>
      <c r="B220" t="s">
        <v>20</v>
      </c>
      <c r="C220">
        <v>0</v>
      </c>
      <c r="D220">
        <v>0</v>
      </c>
      <c r="E220">
        <f t="shared" si="9"/>
        <v>0</v>
      </c>
      <c r="F220">
        <f t="shared" si="10"/>
        <v>2132</v>
      </c>
      <c r="G220">
        <v>0</v>
      </c>
      <c r="H220">
        <v>2132</v>
      </c>
      <c r="I220">
        <v>0</v>
      </c>
      <c r="J220">
        <v>24</v>
      </c>
      <c r="K220">
        <v>0</v>
      </c>
      <c r="L220">
        <v>14</v>
      </c>
      <c r="M220">
        <v>0</v>
      </c>
      <c r="N220">
        <v>2171</v>
      </c>
      <c r="O220">
        <v>39</v>
      </c>
      <c r="P220">
        <f t="shared" si="11"/>
        <v>2156</v>
      </c>
    </row>
    <row r="221" spans="1:16" x14ac:dyDescent="0.25">
      <c r="A221" t="s">
        <v>79</v>
      </c>
      <c r="B221" t="s">
        <v>21</v>
      </c>
      <c r="C221">
        <v>0</v>
      </c>
      <c r="D221">
        <v>0</v>
      </c>
      <c r="E221">
        <f t="shared" si="9"/>
        <v>0</v>
      </c>
      <c r="F221">
        <f t="shared" si="10"/>
        <v>5</v>
      </c>
      <c r="G221">
        <v>0</v>
      </c>
      <c r="H221">
        <v>5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5</v>
      </c>
      <c r="O221">
        <v>14</v>
      </c>
      <c r="P221">
        <f t="shared" si="11"/>
        <v>5</v>
      </c>
    </row>
    <row r="222" spans="1:16" x14ac:dyDescent="0.25">
      <c r="A222" t="s">
        <v>79</v>
      </c>
      <c r="B222" t="s">
        <v>22</v>
      </c>
      <c r="C222">
        <v>0</v>
      </c>
      <c r="D222">
        <v>0</v>
      </c>
      <c r="E222">
        <f t="shared" si="9"/>
        <v>0</v>
      </c>
      <c r="F222">
        <f t="shared" si="10"/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f t="shared" si="11"/>
        <v>0</v>
      </c>
    </row>
    <row r="223" spans="1:16" x14ac:dyDescent="0.25">
      <c r="A223" t="s">
        <v>79</v>
      </c>
      <c r="B223" t="s">
        <v>23</v>
      </c>
      <c r="C223">
        <v>0</v>
      </c>
      <c r="D223">
        <v>0</v>
      </c>
      <c r="E223">
        <f t="shared" si="9"/>
        <v>0</v>
      </c>
      <c r="F223">
        <f t="shared" si="10"/>
        <v>-830</v>
      </c>
      <c r="G223">
        <v>0</v>
      </c>
      <c r="H223">
        <v>-830</v>
      </c>
      <c r="I223">
        <v>0</v>
      </c>
      <c r="J223">
        <v>-10</v>
      </c>
      <c r="K223">
        <v>0</v>
      </c>
      <c r="L223">
        <v>233</v>
      </c>
      <c r="M223">
        <v>0</v>
      </c>
      <c r="N223">
        <v>-607</v>
      </c>
      <c r="O223">
        <v>-10</v>
      </c>
      <c r="P223">
        <f t="shared" si="11"/>
        <v>-840</v>
      </c>
    </row>
    <row r="224" spans="1:16" x14ac:dyDescent="0.25">
      <c r="A224" t="s">
        <v>79</v>
      </c>
      <c r="B224" t="s">
        <v>24</v>
      </c>
      <c r="C224">
        <v>0</v>
      </c>
      <c r="D224">
        <v>0</v>
      </c>
      <c r="E224">
        <f t="shared" si="9"/>
        <v>0</v>
      </c>
      <c r="F224">
        <f t="shared" si="10"/>
        <v>-830</v>
      </c>
      <c r="G224">
        <v>0</v>
      </c>
      <c r="H224">
        <v>-830</v>
      </c>
      <c r="I224">
        <v>0</v>
      </c>
      <c r="J224">
        <v>0</v>
      </c>
      <c r="K224">
        <v>0</v>
      </c>
      <c r="L224">
        <v>233</v>
      </c>
      <c r="M224">
        <v>0</v>
      </c>
      <c r="N224">
        <v>-597</v>
      </c>
      <c r="O224">
        <v>0</v>
      </c>
      <c r="P224">
        <f t="shared" si="11"/>
        <v>-830</v>
      </c>
    </row>
    <row r="225" spans="1:16" x14ac:dyDescent="0.25">
      <c r="A225" t="s">
        <v>79</v>
      </c>
      <c r="B225" t="s">
        <v>25</v>
      </c>
      <c r="C225">
        <v>0</v>
      </c>
      <c r="D225">
        <v>0</v>
      </c>
      <c r="E225">
        <f t="shared" si="9"/>
        <v>0</v>
      </c>
      <c r="F225">
        <f t="shared" si="10"/>
        <v>-830</v>
      </c>
      <c r="G225">
        <v>0</v>
      </c>
      <c r="H225">
        <v>-830</v>
      </c>
      <c r="I225">
        <v>0</v>
      </c>
      <c r="J225">
        <v>0</v>
      </c>
      <c r="K225">
        <v>0</v>
      </c>
      <c r="L225">
        <v>233</v>
      </c>
      <c r="M225">
        <v>0</v>
      </c>
      <c r="N225">
        <v>-597</v>
      </c>
      <c r="O225">
        <v>0</v>
      </c>
      <c r="P225">
        <f t="shared" si="11"/>
        <v>-830</v>
      </c>
    </row>
    <row r="226" spans="1:16" x14ac:dyDescent="0.25">
      <c r="A226" t="s">
        <v>79</v>
      </c>
      <c r="B226" t="s">
        <v>26</v>
      </c>
      <c r="C226">
        <v>0</v>
      </c>
      <c r="D226">
        <v>0</v>
      </c>
      <c r="E226">
        <f t="shared" si="9"/>
        <v>0</v>
      </c>
      <c r="F226">
        <f t="shared" si="10"/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f t="shared" si="11"/>
        <v>0</v>
      </c>
    </row>
    <row r="227" spans="1:16" x14ac:dyDescent="0.25">
      <c r="A227" t="s">
        <v>79</v>
      </c>
      <c r="B227" t="s">
        <v>27</v>
      </c>
      <c r="C227">
        <v>0</v>
      </c>
      <c r="D227">
        <v>0</v>
      </c>
      <c r="E227">
        <f t="shared" si="9"/>
        <v>0</v>
      </c>
      <c r="F227">
        <f t="shared" si="10"/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f t="shared" si="11"/>
        <v>0</v>
      </c>
    </row>
    <row r="228" spans="1:16" x14ac:dyDescent="0.25">
      <c r="A228" t="s">
        <v>79</v>
      </c>
      <c r="B228" t="s">
        <v>28</v>
      </c>
      <c r="C228">
        <v>0</v>
      </c>
      <c r="D228">
        <v>0</v>
      </c>
      <c r="E228">
        <f t="shared" si="9"/>
        <v>0</v>
      </c>
      <c r="F228">
        <f t="shared" si="10"/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f t="shared" si="11"/>
        <v>0</v>
      </c>
    </row>
    <row r="229" spans="1:16" x14ac:dyDescent="0.25">
      <c r="A229" t="s">
        <v>79</v>
      </c>
      <c r="B229" t="s">
        <v>29</v>
      </c>
      <c r="C229">
        <v>0</v>
      </c>
      <c r="D229">
        <v>0</v>
      </c>
      <c r="E229">
        <f t="shared" si="9"/>
        <v>0</v>
      </c>
      <c r="F229">
        <f t="shared" si="10"/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f t="shared" si="11"/>
        <v>0</v>
      </c>
    </row>
    <row r="230" spans="1:16" x14ac:dyDescent="0.25">
      <c r="A230" t="s">
        <v>79</v>
      </c>
      <c r="B230" t="s">
        <v>30</v>
      </c>
      <c r="C230">
        <v>0</v>
      </c>
      <c r="D230">
        <v>0</v>
      </c>
      <c r="E230">
        <f t="shared" si="9"/>
        <v>0</v>
      </c>
      <c r="F230">
        <f t="shared" si="10"/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f t="shared" si="11"/>
        <v>0</v>
      </c>
    </row>
    <row r="231" spans="1:16" x14ac:dyDescent="0.25">
      <c r="A231" t="s">
        <v>79</v>
      </c>
      <c r="B231" t="s">
        <v>31</v>
      </c>
      <c r="C231">
        <v>0</v>
      </c>
      <c r="D231">
        <v>0</v>
      </c>
      <c r="E231">
        <f t="shared" si="9"/>
        <v>0</v>
      </c>
      <c r="F231">
        <f t="shared" si="10"/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f t="shared" si="11"/>
        <v>0</v>
      </c>
    </row>
    <row r="232" spans="1:16" x14ac:dyDescent="0.25">
      <c r="A232" t="s">
        <v>79</v>
      </c>
      <c r="B232" t="s">
        <v>32</v>
      </c>
      <c r="C232">
        <v>0</v>
      </c>
      <c r="D232">
        <v>0</v>
      </c>
      <c r="E232">
        <f t="shared" si="9"/>
        <v>0</v>
      </c>
      <c r="F232">
        <f t="shared" si="10"/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f t="shared" si="11"/>
        <v>0</v>
      </c>
    </row>
    <row r="233" spans="1:16" x14ac:dyDescent="0.25">
      <c r="A233" t="s">
        <v>79</v>
      </c>
      <c r="B233" t="s">
        <v>33</v>
      </c>
      <c r="C233">
        <v>0</v>
      </c>
      <c r="D233">
        <v>0</v>
      </c>
      <c r="E233">
        <f t="shared" si="9"/>
        <v>0</v>
      </c>
      <c r="F233">
        <f t="shared" si="10"/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f t="shared" si="11"/>
        <v>0</v>
      </c>
    </row>
    <row r="234" spans="1:16" x14ac:dyDescent="0.25">
      <c r="A234" t="s">
        <v>79</v>
      </c>
      <c r="B234" t="s">
        <v>34</v>
      </c>
      <c r="C234">
        <v>0</v>
      </c>
      <c r="D234">
        <v>0</v>
      </c>
      <c r="E234">
        <f t="shared" si="9"/>
        <v>0</v>
      </c>
      <c r="F234">
        <f t="shared" si="10"/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f t="shared" si="11"/>
        <v>0</v>
      </c>
    </row>
    <row r="235" spans="1:16" x14ac:dyDescent="0.25">
      <c r="A235" t="s">
        <v>79</v>
      </c>
      <c r="B235" t="s">
        <v>35</v>
      </c>
      <c r="C235">
        <v>0</v>
      </c>
      <c r="D235">
        <v>0</v>
      </c>
      <c r="E235">
        <f t="shared" si="9"/>
        <v>0</v>
      </c>
      <c r="F235">
        <f t="shared" si="10"/>
        <v>0</v>
      </c>
      <c r="G235">
        <v>0</v>
      </c>
      <c r="H235">
        <v>0</v>
      </c>
      <c r="I235">
        <v>0</v>
      </c>
      <c r="J235">
        <v>-10</v>
      </c>
      <c r="K235">
        <v>0</v>
      </c>
      <c r="L235">
        <v>0</v>
      </c>
      <c r="M235">
        <v>0</v>
      </c>
      <c r="N235">
        <v>-10</v>
      </c>
      <c r="O235">
        <v>-10</v>
      </c>
      <c r="P235">
        <f t="shared" si="11"/>
        <v>-10</v>
      </c>
    </row>
    <row r="236" spans="1:16" x14ac:dyDescent="0.25">
      <c r="A236" t="s">
        <v>79</v>
      </c>
      <c r="B236" t="s">
        <v>36</v>
      </c>
      <c r="C236">
        <v>0</v>
      </c>
      <c r="D236">
        <v>0</v>
      </c>
      <c r="E236">
        <f t="shared" si="9"/>
        <v>0</v>
      </c>
      <c r="F236">
        <f t="shared" si="10"/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-8</v>
      </c>
      <c r="M236">
        <v>0</v>
      </c>
      <c r="N236">
        <v>-8</v>
      </c>
      <c r="O236">
        <v>0</v>
      </c>
      <c r="P236">
        <f t="shared" si="11"/>
        <v>0</v>
      </c>
    </row>
    <row r="237" spans="1:16" x14ac:dyDescent="0.25">
      <c r="A237" t="s">
        <v>79</v>
      </c>
      <c r="B237" t="s">
        <v>37</v>
      </c>
      <c r="C237">
        <v>0</v>
      </c>
      <c r="D237">
        <v>0</v>
      </c>
      <c r="E237">
        <f t="shared" si="9"/>
        <v>0</v>
      </c>
      <c r="F237">
        <f t="shared" si="10"/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-74</v>
      </c>
      <c r="M237">
        <v>0</v>
      </c>
      <c r="N237">
        <v>-74</v>
      </c>
      <c r="O237">
        <v>0</v>
      </c>
      <c r="P237">
        <f t="shared" si="11"/>
        <v>0</v>
      </c>
    </row>
    <row r="238" spans="1:16" x14ac:dyDescent="0.25">
      <c r="A238" t="s">
        <v>79</v>
      </c>
      <c r="B238" t="s">
        <v>38</v>
      </c>
      <c r="C238">
        <v>0</v>
      </c>
      <c r="D238">
        <v>0</v>
      </c>
      <c r="E238">
        <f t="shared" si="9"/>
        <v>0</v>
      </c>
      <c r="F238">
        <f t="shared" si="10"/>
        <v>1297</v>
      </c>
      <c r="G238">
        <v>0</v>
      </c>
      <c r="H238">
        <v>1297</v>
      </c>
      <c r="I238">
        <v>0</v>
      </c>
      <c r="J238">
        <v>15</v>
      </c>
      <c r="K238">
        <v>0</v>
      </c>
      <c r="L238">
        <v>165</v>
      </c>
      <c r="M238">
        <v>0</v>
      </c>
      <c r="N238">
        <v>1477</v>
      </c>
      <c r="O238">
        <v>15</v>
      </c>
      <c r="P238">
        <f t="shared" si="11"/>
        <v>1312</v>
      </c>
    </row>
    <row r="239" spans="1:16" x14ac:dyDescent="0.25">
      <c r="A239" t="s">
        <v>79</v>
      </c>
      <c r="B239" t="s">
        <v>39</v>
      </c>
      <c r="C239">
        <v>0</v>
      </c>
      <c r="D239">
        <v>0</v>
      </c>
      <c r="E239">
        <f t="shared" si="9"/>
        <v>0</v>
      </c>
      <c r="F239">
        <f t="shared" si="10"/>
        <v>1205</v>
      </c>
      <c r="G239">
        <v>0</v>
      </c>
      <c r="H239">
        <v>1205</v>
      </c>
      <c r="I239">
        <v>0</v>
      </c>
      <c r="J239">
        <v>15</v>
      </c>
      <c r="K239">
        <v>0</v>
      </c>
      <c r="L239">
        <v>165</v>
      </c>
      <c r="M239">
        <v>0</v>
      </c>
      <c r="N239">
        <v>1385</v>
      </c>
      <c r="O239">
        <v>15</v>
      </c>
      <c r="P239">
        <f t="shared" si="11"/>
        <v>1220</v>
      </c>
    </row>
    <row r="240" spans="1:16" x14ac:dyDescent="0.25">
      <c r="A240" t="s">
        <v>79</v>
      </c>
      <c r="B240" t="s">
        <v>40</v>
      </c>
      <c r="C240">
        <v>0</v>
      </c>
      <c r="D240">
        <v>0</v>
      </c>
      <c r="E240">
        <f t="shared" si="9"/>
        <v>0</v>
      </c>
      <c r="F240">
        <f t="shared" si="10"/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53</v>
      </c>
      <c r="M240">
        <v>0</v>
      </c>
      <c r="N240">
        <v>53</v>
      </c>
      <c r="O240">
        <v>0</v>
      </c>
      <c r="P240">
        <f t="shared" si="11"/>
        <v>0</v>
      </c>
    </row>
    <row r="241" spans="1:16" x14ac:dyDescent="0.25">
      <c r="A241" t="s">
        <v>79</v>
      </c>
      <c r="B241" t="s">
        <v>41</v>
      </c>
      <c r="C241">
        <v>0</v>
      </c>
      <c r="D241">
        <v>0</v>
      </c>
      <c r="E241">
        <f t="shared" si="9"/>
        <v>0</v>
      </c>
      <c r="F241">
        <f t="shared" si="10"/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f t="shared" si="11"/>
        <v>0</v>
      </c>
    </row>
    <row r="242" spans="1:16" x14ac:dyDescent="0.25">
      <c r="A242" t="s">
        <v>79</v>
      </c>
      <c r="B242" t="s">
        <v>42</v>
      </c>
      <c r="C242">
        <v>0</v>
      </c>
      <c r="D242">
        <v>0</v>
      </c>
      <c r="E242">
        <f t="shared" si="9"/>
        <v>0</v>
      </c>
      <c r="F242">
        <f t="shared" si="10"/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f t="shared" si="11"/>
        <v>0</v>
      </c>
    </row>
    <row r="243" spans="1:16" x14ac:dyDescent="0.25">
      <c r="A243" t="s">
        <v>79</v>
      </c>
      <c r="B243" t="s">
        <v>43</v>
      </c>
      <c r="C243">
        <v>0</v>
      </c>
      <c r="D243">
        <v>0</v>
      </c>
      <c r="E243">
        <f t="shared" si="9"/>
        <v>0</v>
      </c>
      <c r="F243">
        <f t="shared" si="10"/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f t="shared" si="11"/>
        <v>0</v>
      </c>
    </row>
    <row r="244" spans="1:16" x14ac:dyDescent="0.25">
      <c r="A244" t="s">
        <v>79</v>
      </c>
      <c r="B244" t="s">
        <v>44</v>
      </c>
      <c r="C244">
        <v>0</v>
      </c>
      <c r="D244">
        <v>0</v>
      </c>
      <c r="E244">
        <f t="shared" si="9"/>
        <v>0</v>
      </c>
      <c r="F244">
        <f t="shared" si="10"/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f t="shared" si="11"/>
        <v>0</v>
      </c>
    </row>
    <row r="245" spans="1:16" x14ac:dyDescent="0.25">
      <c r="A245" t="s">
        <v>79</v>
      </c>
      <c r="B245" t="s">
        <v>45</v>
      </c>
      <c r="C245">
        <v>0</v>
      </c>
      <c r="D245">
        <v>0</v>
      </c>
      <c r="E245">
        <f t="shared" si="9"/>
        <v>0</v>
      </c>
      <c r="F245">
        <f t="shared" si="10"/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f t="shared" si="11"/>
        <v>0</v>
      </c>
    </row>
    <row r="246" spans="1:16" x14ac:dyDescent="0.25">
      <c r="A246" t="s">
        <v>79</v>
      </c>
      <c r="B246" t="s">
        <v>46</v>
      </c>
      <c r="C246">
        <v>0</v>
      </c>
      <c r="D246">
        <v>0</v>
      </c>
      <c r="E246">
        <f t="shared" si="9"/>
        <v>0</v>
      </c>
      <c r="F246">
        <f t="shared" si="10"/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f t="shared" si="11"/>
        <v>0</v>
      </c>
    </row>
    <row r="247" spans="1:16" x14ac:dyDescent="0.25">
      <c r="A247" t="s">
        <v>79</v>
      </c>
      <c r="B247" t="s">
        <v>47</v>
      </c>
      <c r="C247">
        <v>0</v>
      </c>
      <c r="D247">
        <v>0</v>
      </c>
      <c r="E247">
        <f t="shared" si="9"/>
        <v>0</v>
      </c>
      <c r="F247">
        <f t="shared" si="10"/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f t="shared" si="11"/>
        <v>0</v>
      </c>
    </row>
    <row r="248" spans="1:16" x14ac:dyDescent="0.25">
      <c r="A248" t="s">
        <v>79</v>
      </c>
      <c r="B248" t="s">
        <v>48</v>
      </c>
      <c r="C248">
        <v>0</v>
      </c>
      <c r="D248">
        <v>0</v>
      </c>
      <c r="E248">
        <f t="shared" si="9"/>
        <v>0</v>
      </c>
      <c r="F248">
        <f t="shared" si="10"/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f t="shared" si="11"/>
        <v>0</v>
      </c>
    </row>
    <row r="249" spans="1:16" x14ac:dyDescent="0.25">
      <c r="A249" t="s">
        <v>79</v>
      </c>
      <c r="B249" t="s">
        <v>49</v>
      </c>
      <c r="C249">
        <v>0</v>
      </c>
      <c r="D249">
        <v>0</v>
      </c>
      <c r="E249">
        <f t="shared" si="9"/>
        <v>0</v>
      </c>
      <c r="F249">
        <f t="shared" si="10"/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f t="shared" si="11"/>
        <v>0</v>
      </c>
    </row>
    <row r="250" spans="1:16" x14ac:dyDescent="0.25">
      <c r="A250" t="s">
        <v>79</v>
      </c>
      <c r="B250" t="s">
        <v>50</v>
      </c>
      <c r="C250">
        <v>0</v>
      </c>
      <c r="D250">
        <v>0</v>
      </c>
      <c r="E250">
        <f t="shared" si="9"/>
        <v>0</v>
      </c>
      <c r="F250">
        <f t="shared" si="10"/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f t="shared" si="11"/>
        <v>0</v>
      </c>
    </row>
    <row r="251" spans="1:16" x14ac:dyDescent="0.25">
      <c r="A251" t="s">
        <v>79</v>
      </c>
      <c r="B251" t="s">
        <v>51</v>
      </c>
      <c r="C251">
        <v>0</v>
      </c>
      <c r="D251">
        <v>0</v>
      </c>
      <c r="E251">
        <f t="shared" si="9"/>
        <v>0</v>
      </c>
      <c r="F251">
        <f t="shared" si="10"/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f t="shared" si="11"/>
        <v>0</v>
      </c>
    </row>
    <row r="252" spans="1:16" x14ac:dyDescent="0.25">
      <c r="A252" t="s">
        <v>79</v>
      </c>
      <c r="B252" t="s">
        <v>52</v>
      </c>
      <c r="C252">
        <v>0</v>
      </c>
      <c r="D252">
        <v>0</v>
      </c>
      <c r="E252">
        <f t="shared" si="9"/>
        <v>0</v>
      </c>
      <c r="F252">
        <f t="shared" si="10"/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f t="shared" si="11"/>
        <v>0</v>
      </c>
    </row>
    <row r="253" spans="1:16" x14ac:dyDescent="0.25">
      <c r="A253" t="s">
        <v>79</v>
      </c>
      <c r="B253" t="s">
        <v>53</v>
      </c>
      <c r="C253">
        <v>0</v>
      </c>
      <c r="D253">
        <v>0</v>
      </c>
      <c r="E253">
        <f t="shared" si="9"/>
        <v>0</v>
      </c>
      <c r="F253">
        <f t="shared" si="10"/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53</v>
      </c>
      <c r="M253">
        <v>0</v>
      </c>
      <c r="N253">
        <v>53</v>
      </c>
      <c r="O253">
        <v>0</v>
      </c>
      <c r="P253">
        <f t="shared" si="11"/>
        <v>0</v>
      </c>
    </row>
    <row r="254" spans="1:16" x14ac:dyDescent="0.25">
      <c r="A254" t="s">
        <v>79</v>
      </c>
      <c r="B254" t="s">
        <v>54</v>
      </c>
      <c r="C254">
        <v>0</v>
      </c>
      <c r="D254">
        <v>0</v>
      </c>
      <c r="E254">
        <f t="shared" si="9"/>
        <v>0</v>
      </c>
      <c r="F254">
        <f t="shared" si="10"/>
        <v>1161</v>
      </c>
      <c r="G254">
        <v>0</v>
      </c>
      <c r="H254">
        <v>1161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1161</v>
      </c>
      <c r="O254">
        <v>0</v>
      </c>
      <c r="P254">
        <f t="shared" si="11"/>
        <v>1161</v>
      </c>
    </row>
    <row r="255" spans="1:16" x14ac:dyDescent="0.25">
      <c r="A255" t="s">
        <v>79</v>
      </c>
      <c r="B255" t="s">
        <v>55</v>
      </c>
      <c r="C255">
        <v>0</v>
      </c>
      <c r="D255">
        <v>0</v>
      </c>
      <c r="E255">
        <f t="shared" si="9"/>
        <v>0</v>
      </c>
      <c r="F255">
        <f t="shared" si="10"/>
        <v>230</v>
      </c>
      <c r="G255">
        <v>0</v>
      </c>
      <c r="H255">
        <v>230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230</v>
      </c>
      <c r="O255">
        <v>0</v>
      </c>
      <c r="P255">
        <f t="shared" si="11"/>
        <v>230</v>
      </c>
    </row>
    <row r="256" spans="1:16" x14ac:dyDescent="0.25">
      <c r="A256" t="s">
        <v>79</v>
      </c>
      <c r="B256" t="s">
        <v>56</v>
      </c>
      <c r="C256">
        <v>0</v>
      </c>
      <c r="D256">
        <v>0</v>
      </c>
      <c r="E256">
        <f t="shared" si="9"/>
        <v>0</v>
      </c>
      <c r="F256">
        <f t="shared" si="10"/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f t="shared" si="11"/>
        <v>0</v>
      </c>
    </row>
    <row r="257" spans="1:16" x14ac:dyDescent="0.25">
      <c r="A257" t="s">
        <v>79</v>
      </c>
      <c r="B257" t="s">
        <v>57</v>
      </c>
      <c r="C257">
        <v>0</v>
      </c>
      <c r="D257">
        <v>0</v>
      </c>
      <c r="E257">
        <f t="shared" si="9"/>
        <v>0</v>
      </c>
      <c r="F257">
        <f t="shared" si="10"/>
        <v>41</v>
      </c>
      <c r="G257">
        <v>0</v>
      </c>
      <c r="H257">
        <v>41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41</v>
      </c>
      <c r="O257">
        <v>0</v>
      </c>
      <c r="P257">
        <f t="shared" si="11"/>
        <v>41</v>
      </c>
    </row>
    <row r="258" spans="1:16" x14ac:dyDescent="0.25">
      <c r="A258" t="s">
        <v>79</v>
      </c>
      <c r="B258" t="s">
        <v>58</v>
      </c>
      <c r="C258">
        <v>0</v>
      </c>
      <c r="D258">
        <v>0</v>
      </c>
      <c r="E258">
        <f t="shared" si="9"/>
        <v>0</v>
      </c>
      <c r="F258">
        <f t="shared" si="10"/>
        <v>576</v>
      </c>
      <c r="G258">
        <v>0</v>
      </c>
      <c r="H258">
        <v>576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576</v>
      </c>
      <c r="O258">
        <v>0</v>
      </c>
      <c r="P258">
        <f t="shared" si="11"/>
        <v>576</v>
      </c>
    </row>
    <row r="259" spans="1:16" x14ac:dyDescent="0.25">
      <c r="A259" t="s">
        <v>79</v>
      </c>
      <c r="B259" t="s">
        <v>59</v>
      </c>
      <c r="C259">
        <v>0</v>
      </c>
      <c r="D259">
        <v>0</v>
      </c>
      <c r="E259">
        <f t="shared" ref="E259:E322" si="12">C259+D259</f>
        <v>0</v>
      </c>
      <c r="F259">
        <f t="shared" ref="F259:F322" si="13">G259+H259</f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f t="shared" ref="P259:P322" si="14">E259+F259+I259+J259+K259+M259</f>
        <v>0</v>
      </c>
    </row>
    <row r="260" spans="1:16" x14ac:dyDescent="0.25">
      <c r="A260" t="s">
        <v>79</v>
      </c>
      <c r="B260" t="s">
        <v>60</v>
      </c>
      <c r="C260">
        <v>0</v>
      </c>
      <c r="D260">
        <v>0</v>
      </c>
      <c r="E260">
        <f t="shared" si="12"/>
        <v>0</v>
      </c>
      <c r="F260">
        <f t="shared" si="13"/>
        <v>314</v>
      </c>
      <c r="G260">
        <v>0</v>
      </c>
      <c r="H260">
        <v>314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314</v>
      </c>
      <c r="O260">
        <v>0</v>
      </c>
      <c r="P260">
        <f t="shared" si="14"/>
        <v>314</v>
      </c>
    </row>
    <row r="261" spans="1:16" x14ac:dyDescent="0.25">
      <c r="A261" t="s">
        <v>79</v>
      </c>
      <c r="B261" t="s">
        <v>61</v>
      </c>
      <c r="C261">
        <v>0</v>
      </c>
      <c r="D261">
        <v>0</v>
      </c>
      <c r="E261">
        <f t="shared" si="12"/>
        <v>0</v>
      </c>
      <c r="F261">
        <f t="shared" si="13"/>
        <v>44</v>
      </c>
      <c r="G261">
        <v>0</v>
      </c>
      <c r="H261">
        <v>44</v>
      </c>
      <c r="I261">
        <v>0</v>
      </c>
      <c r="J261">
        <v>15</v>
      </c>
      <c r="K261">
        <v>0</v>
      </c>
      <c r="L261">
        <v>112</v>
      </c>
      <c r="M261">
        <v>0</v>
      </c>
      <c r="N261">
        <v>171</v>
      </c>
      <c r="O261">
        <v>15</v>
      </c>
      <c r="P261">
        <f t="shared" si="14"/>
        <v>59</v>
      </c>
    </row>
    <row r="262" spans="1:16" x14ac:dyDescent="0.25">
      <c r="A262" t="s">
        <v>79</v>
      </c>
      <c r="B262" t="s">
        <v>62</v>
      </c>
      <c r="C262">
        <v>0</v>
      </c>
      <c r="D262">
        <v>0</v>
      </c>
      <c r="E262">
        <f t="shared" si="12"/>
        <v>0</v>
      </c>
      <c r="F262">
        <f t="shared" si="13"/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f t="shared" si="14"/>
        <v>0</v>
      </c>
    </row>
    <row r="263" spans="1:16" x14ac:dyDescent="0.25">
      <c r="A263" t="s">
        <v>79</v>
      </c>
      <c r="B263" t="s">
        <v>63</v>
      </c>
      <c r="C263">
        <v>0</v>
      </c>
      <c r="D263">
        <v>0</v>
      </c>
      <c r="E263">
        <f t="shared" si="12"/>
        <v>0</v>
      </c>
      <c r="F263">
        <f t="shared" si="13"/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52</v>
      </c>
      <c r="M263">
        <v>0</v>
      </c>
      <c r="N263">
        <v>52</v>
      </c>
      <c r="O263">
        <v>0</v>
      </c>
      <c r="P263">
        <f t="shared" si="14"/>
        <v>0</v>
      </c>
    </row>
    <row r="264" spans="1:16" x14ac:dyDescent="0.25">
      <c r="A264" t="s">
        <v>79</v>
      </c>
      <c r="B264" t="s">
        <v>64</v>
      </c>
      <c r="C264">
        <v>0</v>
      </c>
      <c r="D264">
        <v>0</v>
      </c>
      <c r="E264">
        <f t="shared" si="12"/>
        <v>0</v>
      </c>
      <c r="F264">
        <f t="shared" si="13"/>
        <v>0</v>
      </c>
      <c r="G264">
        <v>0</v>
      </c>
      <c r="H264">
        <v>0</v>
      </c>
      <c r="I264">
        <v>0</v>
      </c>
      <c r="J264">
        <v>4</v>
      </c>
      <c r="K264">
        <v>0</v>
      </c>
      <c r="L264">
        <v>60</v>
      </c>
      <c r="M264">
        <v>0</v>
      </c>
      <c r="N264">
        <v>64</v>
      </c>
      <c r="O264">
        <v>4</v>
      </c>
      <c r="P264">
        <f t="shared" si="14"/>
        <v>4</v>
      </c>
    </row>
    <row r="265" spans="1:16" x14ac:dyDescent="0.25">
      <c r="A265" t="s">
        <v>79</v>
      </c>
      <c r="B265" t="s">
        <v>65</v>
      </c>
      <c r="C265">
        <v>0</v>
      </c>
      <c r="D265">
        <v>0</v>
      </c>
      <c r="E265">
        <f t="shared" si="12"/>
        <v>0</v>
      </c>
      <c r="F265">
        <f t="shared" si="13"/>
        <v>44</v>
      </c>
      <c r="G265">
        <v>0</v>
      </c>
      <c r="H265">
        <v>44</v>
      </c>
      <c r="I265">
        <v>0</v>
      </c>
      <c r="J265">
        <v>11</v>
      </c>
      <c r="K265">
        <v>0</v>
      </c>
      <c r="L265">
        <v>0</v>
      </c>
      <c r="M265">
        <v>0</v>
      </c>
      <c r="N265">
        <v>55</v>
      </c>
      <c r="O265">
        <v>11</v>
      </c>
      <c r="P265">
        <f t="shared" si="14"/>
        <v>55</v>
      </c>
    </row>
    <row r="266" spans="1:16" x14ac:dyDescent="0.25">
      <c r="A266" t="s">
        <v>79</v>
      </c>
      <c r="B266" t="s">
        <v>66</v>
      </c>
      <c r="C266">
        <v>0</v>
      </c>
      <c r="D266">
        <v>0</v>
      </c>
      <c r="E266">
        <f t="shared" si="12"/>
        <v>0</v>
      </c>
      <c r="F266">
        <f t="shared" si="13"/>
        <v>92</v>
      </c>
      <c r="G266">
        <v>0</v>
      </c>
      <c r="H266">
        <v>92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92</v>
      </c>
      <c r="O266">
        <v>0</v>
      </c>
      <c r="P266">
        <f t="shared" si="14"/>
        <v>92</v>
      </c>
    </row>
    <row r="267" spans="1:16" x14ac:dyDescent="0.25">
      <c r="A267" t="s">
        <v>70</v>
      </c>
      <c r="B267" t="s">
        <v>14</v>
      </c>
      <c r="C267">
        <v>0</v>
      </c>
      <c r="D267">
        <v>0</v>
      </c>
      <c r="E267">
        <f t="shared" si="12"/>
        <v>0</v>
      </c>
      <c r="F267">
        <f t="shared" si="13"/>
        <v>0</v>
      </c>
      <c r="G267">
        <v>0</v>
      </c>
      <c r="H267">
        <v>0</v>
      </c>
      <c r="I267">
        <v>0</v>
      </c>
      <c r="J267">
        <v>123</v>
      </c>
      <c r="K267">
        <v>0</v>
      </c>
      <c r="L267">
        <v>1472</v>
      </c>
      <c r="M267">
        <v>141</v>
      </c>
      <c r="N267">
        <v>1736</v>
      </c>
      <c r="O267">
        <v>1736</v>
      </c>
      <c r="P267">
        <f t="shared" si="14"/>
        <v>264</v>
      </c>
    </row>
    <row r="268" spans="1:16" x14ac:dyDescent="0.25">
      <c r="A268" t="s">
        <v>70</v>
      </c>
      <c r="B268" t="s">
        <v>15</v>
      </c>
      <c r="C268">
        <v>33415</v>
      </c>
      <c r="D268">
        <v>0</v>
      </c>
      <c r="E268">
        <f t="shared" si="12"/>
        <v>33415</v>
      </c>
      <c r="F268">
        <f t="shared" si="13"/>
        <v>41701</v>
      </c>
      <c r="G268">
        <v>0</v>
      </c>
      <c r="H268">
        <v>41701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75117</v>
      </c>
      <c r="O268">
        <v>1</v>
      </c>
      <c r="P268">
        <f t="shared" si="14"/>
        <v>75117</v>
      </c>
    </row>
    <row r="269" spans="1:16" x14ac:dyDescent="0.25">
      <c r="A269" t="s">
        <v>70</v>
      </c>
      <c r="B269" t="s">
        <v>16</v>
      </c>
      <c r="C269">
        <v>0</v>
      </c>
      <c r="D269">
        <v>0</v>
      </c>
      <c r="E269">
        <f t="shared" si="12"/>
        <v>0</v>
      </c>
      <c r="F269">
        <f t="shared" si="13"/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f t="shared" si="14"/>
        <v>0</v>
      </c>
    </row>
    <row r="270" spans="1:16" x14ac:dyDescent="0.25">
      <c r="A270" t="s">
        <v>70</v>
      </c>
      <c r="B270" t="s">
        <v>17</v>
      </c>
      <c r="C270">
        <v>0</v>
      </c>
      <c r="D270">
        <v>0</v>
      </c>
      <c r="E270">
        <f t="shared" si="12"/>
        <v>0</v>
      </c>
      <c r="F270">
        <f t="shared" si="13"/>
        <v>-374</v>
      </c>
      <c r="G270">
        <v>0</v>
      </c>
      <c r="H270">
        <v>-374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-374</v>
      </c>
      <c r="O270">
        <v>0</v>
      </c>
      <c r="P270">
        <f t="shared" si="14"/>
        <v>-374</v>
      </c>
    </row>
    <row r="271" spans="1:16" x14ac:dyDescent="0.25">
      <c r="A271" t="s">
        <v>70</v>
      </c>
      <c r="B271" t="s">
        <v>18</v>
      </c>
      <c r="C271">
        <v>0</v>
      </c>
      <c r="D271">
        <v>0</v>
      </c>
      <c r="E271">
        <f t="shared" si="12"/>
        <v>0</v>
      </c>
      <c r="F271">
        <f t="shared" si="13"/>
        <v>-1574</v>
      </c>
      <c r="G271">
        <v>0</v>
      </c>
      <c r="H271">
        <v>-1574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-1574</v>
      </c>
      <c r="O271">
        <v>0</v>
      </c>
      <c r="P271">
        <f t="shared" si="14"/>
        <v>-1574</v>
      </c>
    </row>
    <row r="272" spans="1:16" x14ac:dyDescent="0.25">
      <c r="A272" t="s">
        <v>70</v>
      </c>
      <c r="B272" t="s">
        <v>19</v>
      </c>
      <c r="C272">
        <v>-746</v>
      </c>
      <c r="D272">
        <v>0</v>
      </c>
      <c r="E272">
        <f t="shared" si="12"/>
        <v>-746</v>
      </c>
      <c r="F272">
        <f t="shared" si="13"/>
        <v>-814</v>
      </c>
      <c r="G272">
        <v>0</v>
      </c>
      <c r="H272">
        <v>-814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-1561</v>
      </c>
      <c r="O272">
        <v>0</v>
      </c>
      <c r="P272">
        <f t="shared" si="14"/>
        <v>-1560</v>
      </c>
    </row>
    <row r="273" spans="1:16" x14ac:dyDescent="0.25">
      <c r="A273" t="s">
        <v>70</v>
      </c>
      <c r="B273" t="s">
        <v>20</v>
      </c>
      <c r="C273">
        <v>32669</v>
      </c>
      <c r="D273">
        <v>0</v>
      </c>
      <c r="E273">
        <f t="shared" si="12"/>
        <v>32669</v>
      </c>
      <c r="F273">
        <f t="shared" si="13"/>
        <v>38938</v>
      </c>
      <c r="G273">
        <v>0</v>
      </c>
      <c r="H273">
        <v>38938</v>
      </c>
      <c r="I273">
        <v>0</v>
      </c>
      <c r="J273">
        <v>124</v>
      </c>
      <c r="K273">
        <v>0</v>
      </c>
      <c r="L273">
        <v>1472</v>
      </c>
      <c r="M273">
        <v>141</v>
      </c>
      <c r="N273">
        <v>73344</v>
      </c>
      <c r="O273">
        <v>1737</v>
      </c>
      <c r="P273">
        <f t="shared" si="14"/>
        <v>71872</v>
      </c>
    </row>
    <row r="274" spans="1:16" x14ac:dyDescent="0.25">
      <c r="A274" t="s">
        <v>70</v>
      </c>
      <c r="B274" t="s">
        <v>21</v>
      </c>
      <c r="C274">
        <v>0</v>
      </c>
      <c r="D274">
        <v>0</v>
      </c>
      <c r="E274">
        <f t="shared" si="12"/>
        <v>0</v>
      </c>
      <c r="F274">
        <f t="shared" si="13"/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1472</v>
      </c>
      <c r="P274">
        <f t="shared" si="14"/>
        <v>0</v>
      </c>
    </row>
    <row r="275" spans="1:16" x14ac:dyDescent="0.25">
      <c r="A275" t="s">
        <v>70</v>
      </c>
      <c r="B275" t="s">
        <v>22</v>
      </c>
      <c r="C275">
        <v>0</v>
      </c>
      <c r="D275">
        <v>0</v>
      </c>
      <c r="E275">
        <f t="shared" si="12"/>
        <v>0</v>
      </c>
      <c r="F275">
        <f t="shared" si="13"/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f t="shared" si="14"/>
        <v>0</v>
      </c>
    </row>
    <row r="276" spans="1:16" x14ac:dyDescent="0.25">
      <c r="A276" t="s">
        <v>70</v>
      </c>
      <c r="B276" t="s">
        <v>23</v>
      </c>
      <c r="C276">
        <v>-21078</v>
      </c>
      <c r="D276">
        <v>0</v>
      </c>
      <c r="E276">
        <f t="shared" si="12"/>
        <v>-21078</v>
      </c>
      <c r="F276">
        <f t="shared" si="13"/>
        <v>-17707</v>
      </c>
      <c r="G276">
        <v>0</v>
      </c>
      <c r="H276">
        <v>-17707</v>
      </c>
      <c r="I276">
        <v>0</v>
      </c>
      <c r="J276">
        <v>-22</v>
      </c>
      <c r="K276">
        <v>0</v>
      </c>
      <c r="L276">
        <v>11077</v>
      </c>
      <c r="M276">
        <v>0</v>
      </c>
      <c r="N276">
        <v>-27730</v>
      </c>
      <c r="O276">
        <v>-22</v>
      </c>
      <c r="P276">
        <f t="shared" si="14"/>
        <v>-38807</v>
      </c>
    </row>
    <row r="277" spans="1:16" x14ac:dyDescent="0.25">
      <c r="A277" t="s">
        <v>70</v>
      </c>
      <c r="B277" t="s">
        <v>24</v>
      </c>
      <c r="C277">
        <v>-21078</v>
      </c>
      <c r="D277">
        <v>0</v>
      </c>
      <c r="E277">
        <f t="shared" si="12"/>
        <v>-21078</v>
      </c>
      <c r="F277">
        <f t="shared" si="13"/>
        <v>-17707</v>
      </c>
      <c r="G277">
        <v>0</v>
      </c>
      <c r="H277">
        <v>-17707</v>
      </c>
      <c r="I277">
        <v>0</v>
      </c>
      <c r="J277">
        <v>-5</v>
      </c>
      <c r="K277">
        <v>0</v>
      </c>
      <c r="L277">
        <v>11077</v>
      </c>
      <c r="M277">
        <v>0</v>
      </c>
      <c r="N277">
        <v>-27714</v>
      </c>
      <c r="O277">
        <v>-5</v>
      </c>
      <c r="P277">
        <f t="shared" si="14"/>
        <v>-38790</v>
      </c>
    </row>
    <row r="278" spans="1:16" x14ac:dyDescent="0.25">
      <c r="A278" t="s">
        <v>70</v>
      </c>
      <c r="B278" t="s">
        <v>25</v>
      </c>
      <c r="C278">
        <v>-21078</v>
      </c>
      <c r="D278">
        <v>0</v>
      </c>
      <c r="E278">
        <f t="shared" si="12"/>
        <v>-21078</v>
      </c>
      <c r="F278">
        <f t="shared" si="13"/>
        <v>-17707</v>
      </c>
      <c r="G278">
        <v>0</v>
      </c>
      <c r="H278">
        <v>-17707</v>
      </c>
      <c r="I278">
        <v>0</v>
      </c>
      <c r="J278">
        <v>-5</v>
      </c>
      <c r="K278">
        <v>0</v>
      </c>
      <c r="L278">
        <v>11077</v>
      </c>
      <c r="M278">
        <v>0</v>
      </c>
      <c r="N278">
        <v>-27714</v>
      </c>
      <c r="O278">
        <v>-5</v>
      </c>
      <c r="P278">
        <f t="shared" si="14"/>
        <v>-38790</v>
      </c>
    </row>
    <row r="279" spans="1:16" x14ac:dyDescent="0.25">
      <c r="A279" t="s">
        <v>70</v>
      </c>
      <c r="B279" t="s">
        <v>26</v>
      </c>
      <c r="C279">
        <v>0</v>
      </c>
      <c r="D279">
        <v>0</v>
      </c>
      <c r="E279">
        <f t="shared" si="12"/>
        <v>0</v>
      </c>
      <c r="F279">
        <f t="shared" si="13"/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f t="shared" si="14"/>
        <v>0</v>
      </c>
    </row>
    <row r="280" spans="1:16" x14ac:dyDescent="0.25">
      <c r="A280" t="s">
        <v>70</v>
      </c>
      <c r="B280" t="s">
        <v>27</v>
      </c>
      <c r="C280">
        <v>0</v>
      </c>
      <c r="D280">
        <v>0</v>
      </c>
      <c r="E280">
        <f t="shared" si="12"/>
        <v>0</v>
      </c>
      <c r="F280">
        <f t="shared" si="13"/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f t="shared" si="14"/>
        <v>0</v>
      </c>
    </row>
    <row r="281" spans="1:16" x14ac:dyDescent="0.25">
      <c r="A281" t="s">
        <v>70</v>
      </c>
      <c r="B281" t="s">
        <v>28</v>
      </c>
      <c r="C281">
        <v>0</v>
      </c>
      <c r="D281">
        <v>0</v>
      </c>
      <c r="E281">
        <f t="shared" si="12"/>
        <v>0</v>
      </c>
      <c r="F281">
        <f t="shared" si="13"/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f t="shared" si="14"/>
        <v>0</v>
      </c>
    </row>
    <row r="282" spans="1:16" x14ac:dyDescent="0.25">
      <c r="A282" t="s">
        <v>70</v>
      </c>
      <c r="B282" t="s">
        <v>29</v>
      </c>
      <c r="C282">
        <v>0</v>
      </c>
      <c r="D282">
        <v>0</v>
      </c>
      <c r="E282">
        <f t="shared" si="12"/>
        <v>0</v>
      </c>
      <c r="F282">
        <f t="shared" si="13"/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f t="shared" si="14"/>
        <v>0</v>
      </c>
    </row>
    <row r="283" spans="1:16" x14ac:dyDescent="0.25">
      <c r="A283" t="s">
        <v>70</v>
      </c>
      <c r="B283" t="s">
        <v>30</v>
      </c>
      <c r="C283">
        <v>0</v>
      </c>
      <c r="D283">
        <v>0</v>
      </c>
      <c r="E283">
        <f t="shared" si="12"/>
        <v>0</v>
      </c>
      <c r="F283">
        <f t="shared" si="13"/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f t="shared" si="14"/>
        <v>0</v>
      </c>
    </row>
    <row r="284" spans="1:16" x14ac:dyDescent="0.25">
      <c r="A284" t="s">
        <v>70</v>
      </c>
      <c r="B284" t="s">
        <v>31</v>
      </c>
      <c r="C284">
        <v>0</v>
      </c>
      <c r="D284">
        <v>0</v>
      </c>
      <c r="E284">
        <f t="shared" si="12"/>
        <v>0</v>
      </c>
      <c r="F284">
        <f t="shared" si="13"/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f t="shared" si="14"/>
        <v>0</v>
      </c>
    </row>
    <row r="285" spans="1:16" x14ac:dyDescent="0.25">
      <c r="A285" t="s">
        <v>70</v>
      </c>
      <c r="B285" t="s">
        <v>32</v>
      </c>
      <c r="C285">
        <v>0</v>
      </c>
      <c r="D285">
        <v>0</v>
      </c>
      <c r="E285">
        <f t="shared" si="12"/>
        <v>0</v>
      </c>
      <c r="F285">
        <f t="shared" si="13"/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f t="shared" si="14"/>
        <v>0</v>
      </c>
    </row>
    <row r="286" spans="1:16" x14ac:dyDescent="0.25">
      <c r="A286" t="s">
        <v>70</v>
      </c>
      <c r="B286" t="s">
        <v>33</v>
      </c>
      <c r="C286">
        <v>0</v>
      </c>
      <c r="D286">
        <v>0</v>
      </c>
      <c r="E286">
        <f t="shared" si="12"/>
        <v>0</v>
      </c>
      <c r="F286">
        <f t="shared" si="13"/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f t="shared" si="14"/>
        <v>0</v>
      </c>
    </row>
    <row r="287" spans="1:16" x14ac:dyDescent="0.25">
      <c r="A287" t="s">
        <v>70</v>
      </c>
      <c r="B287" t="s">
        <v>34</v>
      </c>
      <c r="C287">
        <v>0</v>
      </c>
      <c r="D287">
        <v>0</v>
      </c>
      <c r="E287">
        <f t="shared" si="12"/>
        <v>0</v>
      </c>
      <c r="F287">
        <f t="shared" si="13"/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f t="shared" si="14"/>
        <v>0</v>
      </c>
    </row>
    <row r="288" spans="1:16" x14ac:dyDescent="0.25">
      <c r="A288" t="s">
        <v>70</v>
      </c>
      <c r="B288" t="s">
        <v>35</v>
      </c>
      <c r="C288">
        <v>0</v>
      </c>
      <c r="D288">
        <v>0</v>
      </c>
      <c r="E288">
        <f t="shared" si="12"/>
        <v>0</v>
      </c>
      <c r="F288">
        <f t="shared" si="13"/>
        <v>0</v>
      </c>
      <c r="G288">
        <v>0</v>
      </c>
      <c r="H288">
        <v>0</v>
      </c>
      <c r="I288">
        <v>0</v>
      </c>
      <c r="J288">
        <v>-16</v>
      </c>
      <c r="K288">
        <v>0</v>
      </c>
      <c r="L288">
        <v>0</v>
      </c>
      <c r="M288">
        <v>0</v>
      </c>
      <c r="N288">
        <v>-16</v>
      </c>
      <c r="O288">
        <v>-16</v>
      </c>
      <c r="P288">
        <f t="shared" si="14"/>
        <v>-16</v>
      </c>
    </row>
    <row r="289" spans="1:16" x14ac:dyDescent="0.25">
      <c r="A289" t="s">
        <v>70</v>
      </c>
      <c r="B289" t="s">
        <v>36</v>
      </c>
      <c r="C289">
        <v>0</v>
      </c>
      <c r="D289">
        <v>0</v>
      </c>
      <c r="E289">
        <f t="shared" si="12"/>
        <v>0</v>
      </c>
      <c r="F289">
        <f t="shared" si="13"/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-3</v>
      </c>
      <c r="M289">
        <v>0</v>
      </c>
      <c r="N289">
        <v>-3</v>
      </c>
      <c r="O289">
        <v>0</v>
      </c>
      <c r="P289">
        <f t="shared" si="14"/>
        <v>0</v>
      </c>
    </row>
    <row r="290" spans="1:16" x14ac:dyDescent="0.25">
      <c r="A290" t="s">
        <v>70</v>
      </c>
      <c r="B290" t="s">
        <v>37</v>
      </c>
      <c r="C290">
        <v>0</v>
      </c>
      <c r="D290">
        <v>0</v>
      </c>
      <c r="E290">
        <f t="shared" si="12"/>
        <v>0</v>
      </c>
      <c r="F290">
        <f t="shared" si="13"/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-231</v>
      </c>
      <c r="M290">
        <v>0</v>
      </c>
      <c r="N290">
        <v>-231</v>
      </c>
      <c r="O290">
        <v>0</v>
      </c>
      <c r="P290">
        <f t="shared" si="14"/>
        <v>0</v>
      </c>
    </row>
    <row r="291" spans="1:16" x14ac:dyDescent="0.25">
      <c r="A291" t="s">
        <v>70</v>
      </c>
      <c r="B291" t="s">
        <v>38</v>
      </c>
      <c r="C291">
        <v>11591</v>
      </c>
      <c r="D291">
        <v>0</v>
      </c>
      <c r="E291">
        <f t="shared" si="12"/>
        <v>11591</v>
      </c>
      <c r="F291">
        <f t="shared" si="13"/>
        <v>21231</v>
      </c>
      <c r="G291">
        <v>0</v>
      </c>
      <c r="H291">
        <v>21231</v>
      </c>
      <c r="I291">
        <v>0</v>
      </c>
      <c r="J291">
        <v>102</v>
      </c>
      <c r="K291">
        <v>0</v>
      </c>
      <c r="L291">
        <v>12315</v>
      </c>
      <c r="M291">
        <v>141</v>
      </c>
      <c r="N291">
        <v>45380</v>
      </c>
      <c r="O291">
        <v>243</v>
      </c>
      <c r="P291">
        <f t="shared" si="14"/>
        <v>33065</v>
      </c>
    </row>
    <row r="292" spans="1:16" x14ac:dyDescent="0.25">
      <c r="A292" t="s">
        <v>70</v>
      </c>
      <c r="B292" t="s">
        <v>39</v>
      </c>
      <c r="C292">
        <v>5000</v>
      </c>
      <c r="D292">
        <v>0</v>
      </c>
      <c r="E292">
        <f t="shared" si="12"/>
        <v>5000</v>
      </c>
      <c r="F292">
        <f t="shared" si="13"/>
        <v>20564</v>
      </c>
      <c r="G292">
        <v>0</v>
      </c>
      <c r="H292">
        <v>20564</v>
      </c>
      <c r="I292">
        <v>0</v>
      </c>
      <c r="J292">
        <v>102</v>
      </c>
      <c r="K292">
        <v>0</v>
      </c>
      <c r="L292">
        <v>12315</v>
      </c>
      <c r="M292">
        <v>141</v>
      </c>
      <c r="N292">
        <v>38121</v>
      </c>
      <c r="O292">
        <v>243</v>
      </c>
      <c r="P292">
        <f t="shared" si="14"/>
        <v>25807</v>
      </c>
    </row>
    <row r="293" spans="1:16" x14ac:dyDescent="0.25">
      <c r="A293" t="s">
        <v>70</v>
      </c>
      <c r="B293" t="s">
        <v>40</v>
      </c>
      <c r="C293">
        <v>5000</v>
      </c>
      <c r="D293">
        <v>0</v>
      </c>
      <c r="E293">
        <f t="shared" si="12"/>
        <v>5000</v>
      </c>
      <c r="F293">
        <f t="shared" si="13"/>
        <v>9199</v>
      </c>
      <c r="G293">
        <v>0</v>
      </c>
      <c r="H293">
        <v>9199</v>
      </c>
      <c r="I293">
        <v>0</v>
      </c>
      <c r="J293">
        <v>0</v>
      </c>
      <c r="K293">
        <v>0</v>
      </c>
      <c r="L293">
        <v>9860</v>
      </c>
      <c r="M293">
        <v>0</v>
      </c>
      <c r="N293">
        <v>24059</v>
      </c>
      <c r="O293">
        <v>0</v>
      </c>
      <c r="P293">
        <f t="shared" si="14"/>
        <v>14199</v>
      </c>
    </row>
    <row r="294" spans="1:16" x14ac:dyDescent="0.25">
      <c r="A294" t="s">
        <v>70</v>
      </c>
      <c r="B294" t="s">
        <v>41</v>
      </c>
      <c r="C294">
        <v>0</v>
      </c>
      <c r="D294">
        <v>0</v>
      </c>
      <c r="E294">
        <f t="shared" si="12"/>
        <v>0</v>
      </c>
      <c r="F294">
        <f t="shared" si="13"/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f t="shared" si="14"/>
        <v>0</v>
      </c>
    </row>
    <row r="295" spans="1:16" x14ac:dyDescent="0.25">
      <c r="A295" t="s">
        <v>70</v>
      </c>
      <c r="B295" t="s">
        <v>42</v>
      </c>
      <c r="C295">
        <v>0</v>
      </c>
      <c r="D295">
        <v>0</v>
      </c>
      <c r="E295">
        <f t="shared" si="12"/>
        <v>0</v>
      </c>
      <c r="F295">
        <f t="shared" si="13"/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f t="shared" si="14"/>
        <v>0</v>
      </c>
    </row>
    <row r="296" spans="1:16" x14ac:dyDescent="0.25">
      <c r="A296" t="s">
        <v>70</v>
      </c>
      <c r="B296" t="s">
        <v>43</v>
      </c>
      <c r="C296">
        <v>0</v>
      </c>
      <c r="D296">
        <v>0</v>
      </c>
      <c r="E296">
        <f t="shared" si="12"/>
        <v>0</v>
      </c>
      <c r="F296">
        <f t="shared" si="13"/>
        <v>2238</v>
      </c>
      <c r="G296">
        <v>0</v>
      </c>
      <c r="H296">
        <v>2238</v>
      </c>
      <c r="I296">
        <v>0</v>
      </c>
      <c r="J296">
        <v>0</v>
      </c>
      <c r="K296">
        <v>0</v>
      </c>
      <c r="L296">
        <v>9422</v>
      </c>
      <c r="M296">
        <v>0</v>
      </c>
      <c r="N296">
        <v>11660</v>
      </c>
      <c r="O296">
        <v>0</v>
      </c>
      <c r="P296">
        <f t="shared" si="14"/>
        <v>2238</v>
      </c>
    </row>
    <row r="297" spans="1:16" x14ac:dyDescent="0.25">
      <c r="A297" t="s">
        <v>70</v>
      </c>
      <c r="B297" t="s">
        <v>44</v>
      </c>
      <c r="C297">
        <v>5000</v>
      </c>
      <c r="D297">
        <v>0</v>
      </c>
      <c r="E297">
        <f t="shared" si="12"/>
        <v>5000</v>
      </c>
      <c r="F297">
        <f t="shared" si="13"/>
        <v>2917</v>
      </c>
      <c r="G297">
        <v>0</v>
      </c>
      <c r="H297">
        <v>2917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7917</v>
      </c>
      <c r="O297">
        <v>0</v>
      </c>
      <c r="P297">
        <f t="shared" si="14"/>
        <v>7917</v>
      </c>
    </row>
    <row r="298" spans="1:16" x14ac:dyDescent="0.25">
      <c r="A298" t="s">
        <v>70</v>
      </c>
      <c r="B298" t="s">
        <v>45</v>
      </c>
      <c r="C298">
        <v>0</v>
      </c>
      <c r="D298">
        <v>0</v>
      </c>
      <c r="E298">
        <f t="shared" si="12"/>
        <v>0</v>
      </c>
      <c r="F298">
        <f t="shared" si="13"/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f t="shared" si="14"/>
        <v>0</v>
      </c>
    </row>
    <row r="299" spans="1:16" x14ac:dyDescent="0.25">
      <c r="A299" t="s">
        <v>70</v>
      </c>
      <c r="B299" t="s">
        <v>46</v>
      </c>
      <c r="C299">
        <v>0</v>
      </c>
      <c r="D299">
        <v>0</v>
      </c>
      <c r="E299">
        <f t="shared" si="12"/>
        <v>0</v>
      </c>
      <c r="F299">
        <f t="shared" si="13"/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f t="shared" si="14"/>
        <v>0</v>
      </c>
    </row>
    <row r="300" spans="1:16" x14ac:dyDescent="0.25">
      <c r="A300" t="s">
        <v>70</v>
      </c>
      <c r="B300" t="s">
        <v>47</v>
      </c>
      <c r="C300">
        <v>0</v>
      </c>
      <c r="D300">
        <v>0</v>
      </c>
      <c r="E300">
        <f t="shared" si="12"/>
        <v>0</v>
      </c>
      <c r="F300">
        <f t="shared" si="13"/>
        <v>3380</v>
      </c>
      <c r="G300">
        <v>0</v>
      </c>
      <c r="H300">
        <v>3380</v>
      </c>
      <c r="I300">
        <v>0</v>
      </c>
      <c r="J300">
        <v>0</v>
      </c>
      <c r="K300">
        <v>0</v>
      </c>
      <c r="L300">
        <v>94</v>
      </c>
      <c r="M300">
        <v>0</v>
      </c>
      <c r="N300">
        <v>3474</v>
      </c>
      <c r="O300">
        <v>0</v>
      </c>
      <c r="P300">
        <f t="shared" si="14"/>
        <v>3380</v>
      </c>
    </row>
    <row r="301" spans="1:16" x14ac:dyDescent="0.25">
      <c r="A301" t="s">
        <v>70</v>
      </c>
      <c r="B301" t="s">
        <v>48</v>
      </c>
      <c r="C301">
        <v>0</v>
      </c>
      <c r="D301">
        <v>0</v>
      </c>
      <c r="E301">
        <f t="shared" si="12"/>
        <v>0</v>
      </c>
      <c r="F301">
        <f t="shared" si="13"/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f t="shared" si="14"/>
        <v>0</v>
      </c>
    </row>
    <row r="302" spans="1:16" x14ac:dyDescent="0.25">
      <c r="A302" t="s">
        <v>70</v>
      </c>
      <c r="B302" t="s">
        <v>49</v>
      </c>
      <c r="C302">
        <v>0</v>
      </c>
      <c r="D302">
        <v>0</v>
      </c>
      <c r="E302">
        <f t="shared" si="12"/>
        <v>0</v>
      </c>
      <c r="F302">
        <f t="shared" si="13"/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f t="shared" si="14"/>
        <v>0</v>
      </c>
    </row>
    <row r="303" spans="1:16" x14ac:dyDescent="0.25">
      <c r="A303" t="s">
        <v>70</v>
      </c>
      <c r="B303" t="s">
        <v>50</v>
      </c>
      <c r="C303">
        <v>0</v>
      </c>
      <c r="D303">
        <v>0</v>
      </c>
      <c r="E303">
        <f t="shared" si="12"/>
        <v>0</v>
      </c>
      <c r="F303">
        <f t="shared" si="13"/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f t="shared" si="14"/>
        <v>0</v>
      </c>
    </row>
    <row r="304" spans="1:16" x14ac:dyDescent="0.25">
      <c r="A304" t="s">
        <v>70</v>
      </c>
      <c r="B304" t="s">
        <v>51</v>
      </c>
      <c r="C304">
        <v>0</v>
      </c>
      <c r="D304">
        <v>0</v>
      </c>
      <c r="E304">
        <f t="shared" si="12"/>
        <v>0</v>
      </c>
      <c r="F304">
        <f t="shared" si="13"/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f t="shared" si="14"/>
        <v>0</v>
      </c>
    </row>
    <row r="305" spans="1:16" x14ac:dyDescent="0.25">
      <c r="A305" t="s">
        <v>70</v>
      </c>
      <c r="B305" t="s">
        <v>52</v>
      </c>
      <c r="C305">
        <v>0</v>
      </c>
      <c r="D305">
        <v>0</v>
      </c>
      <c r="E305">
        <f t="shared" si="12"/>
        <v>0</v>
      </c>
      <c r="F305">
        <f t="shared" si="13"/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f t="shared" si="14"/>
        <v>0</v>
      </c>
    </row>
    <row r="306" spans="1:16" x14ac:dyDescent="0.25">
      <c r="A306" t="s">
        <v>70</v>
      </c>
      <c r="B306" t="s">
        <v>53</v>
      </c>
      <c r="C306">
        <v>0</v>
      </c>
      <c r="D306">
        <v>0</v>
      </c>
      <c r="E306">
        <f t="shared" si="12"/>
        <v>0</v>
      </c>
      <c r="F306">
        <f t="shared" si="13"/>
        <v>664</v>
      </c>
      <c r="G306">
        <v>0</v>
      </c>
      <c r="H306">
        <v>664</v>
      </c>
      <c r="I306">
        <v>0</v>
      </c>
      <c r="J306">
        <v>0</v>
      </c>
      <c r="K306">
        <v>0</v>
      </c>
      <c r="L306">
        <v>344</v>
      </c>
      <c r="M306">
        <v>0</v>
      </c>
      <c r="N306">
        <v>1008</v>
      </c>
      <c r="O306">
        <v>0</v>
      </c>
      <c r="P306">
        <f t="shared" si="14"/>
        <v>664</v>
      </c>
    </row>
    <row r="307" spans="1:16" x14ac:dyDescent="0.25">
      <c r="A307" t="s">
        <v>70</v>
      </c>
      <c r="B307" t="s">
        <v>54</v>
      </c>
      <c r="C307">
        <v>0</v>
      </c>
      <c r="D307">
        <v>0</v>
      </c>
      <c r="E307">
        <f t="shared" si="12"/>
        <v>0</v>
      </c>
      <c r="F307">
        <f t="shared" si="13"/>
        <v>10558</v>
      </c>
      <c r="G307">
        <v>0</v>
      </c>
      <c r="H307">
        <v>10558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10558</v>
      </c>
      <c r="O307">
        <v>0</v>
      </c>
      <c r="P307">
        <f t="shared" si="14"/>
        <v>10558</v>
      </c>
    </row>
    <row r="308" spans="1:16" x14ac:dyDescent="0.25">
      <c r="A308" t="s">
        <v>70</v>
      </c>
      <c r="B308" t="s">
        <v>55</v>
      </c>
      <c r="C308">
        <v>0</v>
      </c>
      <c r="D308">
        <v>0</v>
      </c>
      <c r="E308">
        <f t="shared" si="12"/>
        <v>0</v>
      </c>
      <c r="F308">
        <f t="shared" si="13"/>
        <v>9429</v>
      </c>
      <c r="G308">
        <v>0</v>
      </c>
      <c r="H308">
        <v>9429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9429</v>
      </c>
      <c r="O308">
        <v>0</v>
      </c>
      <c r="P308">
        <f t="shared" si="14"/>
        <v>9429</v>
      </c>
    </row>
    <row r="309" spans="1:16" x14ac:dyDescent="0.25">
      <c r="A309" t="s">
        <v>70</v>
      </c>
      <c r="B309" t="s">
        <v>56</v>
      </c>
      <c r="C309">
        <v>0</v>
      </c>
      <c r="D309">
        <v>0</v>
      </c>
      <c r="E309">
        <f t="shared" si="12"/>
        <v>0</v>
      </c>
      <c r="F309">
        <f t="shared" si="13"/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f t="shared" si="14"/>
        <v>0</v>
      </c>
    </row>
    <row r="310" spans="1:16" x14ac:dyDescent="0.25">
      <c r="A310" t="s">
        <v>70</v>
      </c>
      <c r="B310" t="s">
        <v>57</v>
      </c>
      <c r="C310">
        <v>0</v>
      </c>
      <c r="D310">
        <v>0</v>
      </c>
      <c r="E310">
        <f t="shared" si="12"/>
        <v>0</v>
      </c>
      <c r="F310">
        <f t="shared" si="13"/>
        <v>357</v>
      </c>
      <c r="G310">
        <v>0</v>
      </c>
      <c r="H310">
        <v>357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357</v>
      </c>
      <c r="O310">
        <v>0</v>
      </c>
      <c r="P310">
        <f t="shared" si="14"/>
        <v>357</v>
      </c>
    </row>
    <row r="311" spans="1:16" x14ac:dyDescent="0.25">
      <c r="A311" t="s">
        <v>70</v>
      </c>
      <c r="B311" t="s">
        <v>58</v>
      </c>
      <c r="C311">
        <v>0</v>
      </c>
      <c r="D311">
        <v>0</v>
      </c>
      <c r="E311">
        <f t="shared" si="12"/>
        <v>0</v>
      </c>
      <c r="F311">
        <f t="shared" si="13"/>
        <v>772</v>
      </c>
      <c r="G311">
        <v>0</v>
      </c>
      <c r="H311">
        <v>772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772</v>
      </c>
      <c r="O311">
        <v>0</v>
      </c>
      <c r="P311">
        <f t="shared" si="14"/>
        <v>772</v>
      </c>
    </row>
    <row r="312" spans="1:16" x14ac:dyDescent="0.25">
      <c r="A312" t="s">
        <v>70</v>
      </c>
      <c r="B312" t="s">
        <v>59</v>
      </c>
      <c r="C312">
        <v>0</v>
      </c>
      <c r="D312">
        <v>0</v>
      </c>
      <c r="E312">
        <f t="shared" si="12"/>
        <v>0</v>
      </c>
      <c r="F312">
        <f t="shared" si="13"/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f t="shared" si="14"/>
        <v>0</v>
      </c>
    </row>
    <row r="313" spans="1:16" x14ac:dyDescent="0.25">
      <c r="A313" t="s">
        <v>70</v>
      </c>
      <c r="B313" t="s">
        <v>60</v>
      </c>
      <c r="C313">
        <v>0</v>
      </c>
      <c r="D313">
        <v>0</v>
      </c>
      <c r="E313">
        <f t="shared" si="12"/>
        <v>0</v>
      </c>
      <c r="F313">
        <f t="shared" si="13"/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f t="shared" si="14"/>
        <v>0</v>
      </c>
    </row>
    <row r="314" spans="1:16" x14ac:dyDescent="0.25">
      <c r="A314" t="s">
        <v>70</v>
      </c>
      <c r="B314" t="s">
        <v>61</v>
      </c>
      <c r="C314">
        <v>0</v>
      </c>
      <c r="D314">
        <v>0</v>
      </c>
      <c r="E314">
        <f t="shared" si="12"/>
        <v>0</v>
      </c>
      <c r="F314">
        <f t="shared" si="13"/>
        <v>807</v>
      </c>
      <c r="G314">
        <v>0</v>
      </c>
      <c r="H314">
        <v>807</v>
      </c>
      <c r="I314">
        <v>0</v>
      </c>
      <c r="J314">
        <v>102</v>
      </c>
      <c r="K314">
        <v>0</v>
      </c>
      <c r="L314">
        <v>2454</v>
      </c>
      <c r="M314">
        <v>141</v>
      </c>
      <c r="N314">
        <v>3504</v>
      </c>
      <c r="O314">
        <v>243</v>
      </c>
      <c r="P314">
        <f t="shared" si="14"/>
        <v>1050</v>
      </c>
    </row>
    <row r="315" spans="1:16" x14ac:dyDescent="0.25">
      <c r="A315" t="s">
        <v>70</v>
      </c>
      <c r="B315" t="s">
        <v>62</v>
      </c>
      <c r="C315">
        <v>0</v>
      </c>
      <c r="D315">
        <v>0</v>
      </c>
      <c r="E315">
        <f t="shared" si="12"/>
        <v>0</v>
      </c>
      <c r="F315">
        <f t="shared" si="13"/>
        <v>254</v>
      </c>
      <c r="G315">
        <v>0</v>
      </c>
      <c r="H315">
        <v>254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254</v>
      </c>
      <c r="O315">
        <v>0</v>
      </c>
      <c r="P315">
        <f t="shared" si="14"/>
        <v>254</v>
      </c>
    </row>
    <row r="316" spans="1:16" x14ac:dyDescent="0.25">
      <c r="A316" t="s">
        <v>70</v>
      </c>
      <c r="B316" t="s">
        <v>63</v>
      </c>
      <c r="C316">
        <v>0</v>
      </c>
      <c r="D316">
        <v>0</v>
      </c>
      <c r="E316">
        <f t="shared" si="12"/>
        <v>0</v>
      </c>
      <c r="F316">
        <f t="shared" si="13"/>
        <v>194</v>
      </c>
      <c r="G316">
        <v>0</v>
      </c>
      <c r="H316">
        <v>194</v>
      </c>
      <c r="I316">
        <v>0</v>
      </c>
      <c r="J316">
        <v>0</v>
      </c>
      <c r="K316">
        <v>0</v>
      </c>
      <c r="L316">
        <v>1379</v>
      </c>
      <c r="M316">
        <v>141</v>
      </c>
      <c r="N316">
        <v>1713</v>
      </c>
      <c r="O316">
        <v>141</v>
      </c>
      <c r="P316">
        <f t="shared" si="14"/>
        <v>335</v>
      </c>
    </row>
    <row r="317" spans="1:16" x14ac:dyDescent="0.25">
      <c r="A317" t="s">
        <v>70</v>
      </c>
      <c r="B317" t="s">
        <v>64</v>
      </c>
      <c r="C317">
        <v>0</v>
      </c>
      <c r="D317">
        <v>0</v>
      </c>
      <c r="E317">
        <f t="shared" si="12"/>
        <v>0</v>
      </c>
      <c r="F317">
        <f t="shared" si="13"/>
        <v>359</v>
      </c>
      <c r="G317">
        <v>0</v>
      </c>
      <c r="H317">
        <v>359</v>
      </c>
      <c r="I317">
        <v>0</v>
      </c>
      <c r="J317">
        <v>102</v>
      </c>
      <c r="K317">
        <v>0</v>
      </c>
      <c r="L317">
        <v>1076</v>
      </c>
      <c r="M317">
        <v>0</v>
      </c>
      <c r="N317">
        <v>1537</v>
      </c>
      <c r="O317">
        <v>102</v>
      </c>
      <c r="P317">
        <f t="shared" si="14"/>
        <v>461</v>
      </c>
    </row>
    <row r="318" spans="1:16" x14ac:dyDescent="0.25">
      <c r="A318" t="s">
        <v>70</v>
      </c>
      <c r="B318" t="s">
        <v>65</v>
      </c>
      <c r="C318">
        <v>0</v>
      </c>
      <c r="D318">
        <v>0</v>
      </c>
      <c r="E318">
        <f t="shared" si="12"/>
        <v>0</v>
      </c>
      <c r="F318">
        <f t="shared" si="13"/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f t="shared" si="14"/>
        <v>0</v>
      </c>
    </row>
    <row r="319" spans="1:16" x14ac:dyDescent="0.25">
      <c r="A319" t="s">
        <v>70</v>
      </c>
      <c r="B319" t="s">
        <v>66</v>
      </c>
      <c r="C319">
        <v>6591</v>
      </c>
      <c r="D319">
        <v>0</v>
      </c>
      <c r="E319">
        <f t="shared" si="12"/>
        <v>6591</v>
      </c>
      <c r="F319">
        <f t="shared" si="13"/>
        <v>667</v>
      </c>
      <c r="G319">
        <v>0</v>
      </c>
      <c r="H319">
        <v>667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7258</v>
      </c>
      <c r="O319">
        <v>0</v>
      </c>
      <c r="P319">
        <f t="shared" si="14"/>
        <v>7258</v>
      </c>
    </row>
    <row r="320" spans="1:16" x14ac:dyDescent="0.25">
      <c r="A320" t="s">
        <v>71</v>
      </c>
      <c r="B320" t="s">
        <v>14</v>
      </c>
      <c r="C320">
        <v>0</v>
      </c>
      <c r="D320">
        <v>0</v>
      </c>
      <c r="E320">
        <f t="shared" si="12"/>
        <v>0</v>
      </c>
      <c r="F320">
        <f t="shared" si="13"/>
        <v>0</v>
      </c>
      <c r="G320">
        <v>0</v>
      </c>
      <c r="H320">
        <v>0</v>
      </c>
      <c r="I320">
        <v>0</v>
      </c>
      <c r="J320">
        <v>1</v>
      </c>
      <c r="K320">
        <v>0</v>
      </c>
      <c r="L320">
        <v>2</v>
      </c>
      <c r="M320">
        <v>16</v>
      </c>
      <c r="N320">
        <v>18</v>
      </c>
      <c r="O320">
        <v>18</v>
      </c>
      <c r="P320">
        <f t="shared" si="14"/>
        <v>17</v>
      </c>
    </row>
    <row r="321" spans="1:16" x14ac:dyDescent="0.25">
      <c r="A321" t="s">
        <v>71</v>
      </c>
      <c r="B321" t="s">
        <v>15</v>
      </c>
      <c r="C321">
        <v>0</v>
      </c>
      <c r="D321">
        <v>0</v>
      </c>
      <c r="E321">
        <f t="shared" si="12"/>
        <v>0</v>
      </c>
      <c r="F321">
        <f t="shared" si="13"/>
        <v>107</v>
      </c>
      <c r="G321">
        <v>0</v>
      </c>
      <c r="H321">
        <v>107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107</v>
      </c>
      <c r="O321">
        <v>0</v>
      </c>
      <c r="P321">
        <f t="shared" si="14"/>
        <v>107</v>
      </c>
    </row>
    <row r="322" spans="1:16" x14ac:dyDescent="0.25">
      <c r="A322" t="s">
        <v>71</v>
      </c>
      <c r="B322" t="s">
        <v>16</v>
      </c>
      <c r="C322">
        <v>0</v>
      </c>
      <c r="D322">
        <v>0</v>
      </c>
      <c r="E322">
        <f t="shared" si="12"/>
        <v>0</v>
      </c>
      <c r="F322">
        <f t="shared" si="13"/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f t="shared" si="14"/>
        <v>0</v>
      </c>
    </row>
    <row r="323" spans="1:16" x14ac:dyDescent="0.25">
      <c r="A323" t="s">
        <v>71</v>
      </c>
      <c r="B323" t="s">
        <v>17</v>
      </c>
      <c r="C323">
        <v>0</v>
      </c>
      <c r="D323">
        <v>0</v>
      </c>
      <c r="E323">
        <f t="shared" ref="E323:E386" si="15">C323+D323</f>
        <v>0</v>
      </c>
      <c r="F323">
        <f t="shared" ref="F323:F386" si="16">G323+H323</f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f t="shared" ref="P323:P386" si="17">E323+F323+I323+J323+K323+M323</f>
        <v>0</v>
      </c>
    </row>
    <row r="324" spans="1:16" x14ac:dyDescent="0.25">
      <c r="A324" t="s">
        <v>71</v>
      </c>
      <c r="B324" t="s">
        <v>18</v>
      </c>
      <c r="C324">
        <v>0</v>
      </c>
      <c r="D324">
        <v>0</v>
      </c>
      <c r="E324">
        <f t="shared" si="15"/>
        <v>0</v>
      </c>
      <c r="F324">
        <f t="shared" si="16"/>
        <v>-21</v>
      </c>
      <c r="G324">
        <v>0</v>
      </c>
      <c r="H324">
        <v>-21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-21</v>
      </c>
      <c r="O324">
        <v>0</v>
      </c>
      <c r="P324">
        <f t="shared" si="17"/>
        <v>-21</v>
      </c>
    </row>
    <row r="325" spans="1:16" x14ac:dyDescent="0.25">
      <c r="A325" t="s">
        <v>71</v>
      </c>
      <c r="B325" t="s">
        <v>19</v>
      </c>
      <c r="C325">
        <v>0</v>
      </c>
      <c r="D325">
        <v>0</v>
      </c>
      <c r="E325">
        <f t="shared" si="15"/>
        <v>0</v>
      </c>
      <c r="F325">
        <f t="shared" si="16"/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f t="shared" si="17"/>
        <v>0</v>
      </c>
    </row>
    <row r="326" spans="1:16" x14ac:dyDescent="0.25">
      <c r="A326" t="s">
        <v>71</v>
      </c>
      <c r="B326" t="s">
        <v>20</v>
      </c>
      <c r="C326">
        <v>0</v>
      </c>
      <c r="D326">
        <v>0</v>
      </c>
      <c r="E326">
        <f t="shared" si="15"/>
        <v>0</v>
      </c>
      <c r="F326">
        <f t="shared" si="16"/>
        <v>85</v>
      </c>
      <c r="G326">
        <v>0</v>
      </c>
      <c r="H326">
        <v>85</v>
      </c>
      <c r="I326">
        <v>0</v>
      </c>
      <c r="J326">
        <v>1</v>
      </c>
      <c r="K326">
        <v>0</v>
      </c>
      <c r="L326">
        <v>2</v>
      </c>
      <c r="M326">
        <v>16</v>
      </c>
      <c r="N326">
        <v>104</v>
      </c>
      <c r="O326">
        <v>18</v>
      </c>
      <c r="P326">
        <f t="shared" si="17"/>
        <v>102</v>
      </c>
    </row>
    <row r="327" spans="1:16" x14ac:dyDescent="0.25">
      <c r="A327" t="s">
        <v>71</v>
      </c>
      <c r="B327" t="s">
        <v>21</v>
      </c>
      <c r="C327">
        <v>0</v>
      </c>
      <c r="D327">
        <v>0</v>
      </c>
      <c r="E327">
        <f t="shared" si="15"/>
        <v>0</v>
      </c>
      <c r="F327">
        <f t="shared" si="16"/>
        <v>3</v>
      </c>
      <c r="G327">
        <v>0</v>
      </c>
      <c r="H327">
        <v>3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3</v>
      </c>
      <c r="O327">
        <v>2</v>
      </c>
      <c r="P327">
        <f t="shared" si="17"/>
        <v>3</v>
      </c>
    </row>
    <row r="328" spans="1:16" x14ac:dyDescent="0.25">
      <c r="A328" t="s">
        <v>71</v>
      </c>
      <c r="B328" t="s">
        <v>22</v>
      </c>
      <c r="C328">
        <v>0</v>
      </c>
      <c r="D328">
        <v>0</v>
      </c>
      <c r="E328">
        <f t="shared" si="15"/>
        <v>0</v>
      </c>
      <c r="F328">
        <f t="shared" si="16"/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f t="shared" si="17"/>
        <v>0</v>
      </c>
    </row>
    <row r="329" spans="1:16" x14ac:dyDescent="0.25">
      <c r="A329" t="s">
        <v>71</v>
      </c>
      <c r="B329" t="s">
        <v>23</v>
      </c>
      <c r="C329">
        <v>0</v>
      </c>
      <c r="D329">
        <v>0</v>
      </c>
      <c r="E329">
        <f t="shared" si="15"/>
        <v>0</v>
      </c>
      <c r="F329">
        <f t="shared" si="16"/>
        <v>-34</v>
      </c>
      <c r="G329">
        <v>0</v>
      </c>
      <c r="H329">
        <v>-34</v>
      </c>
      <c r="I329">
        <v>0</v>
      </c>
      <c r="J329">
        <v>0</v>
      </c>
      <c r="K329">
        <v>0</v>
      </c>
      <c r="L329">
        <v>12</v>
      </c>
      <c r="M329">
        <v>0</v>
      </c>
      <c r="N329">
        <v>-22</v>
      </c>
      <c r="O329">
        <v>0</v>
      </c>
      <c r="P329">
        <f t="shared" si="17"/>
        <v>-34</v>
      </c>
    </row>
    <row r="330" spans="1:16" x14ac:dyDescent="0.25">
      <c r="A330" t="s">
        <v>71</v>
      </c>
      <c r="B330" t="s">
        <v>24</v>
      </c>
      <c r="C330">
        <v>0</v>
      </c>
      <c r="D330">
        <v>0</v>
      </c>
      <c r="E330">
        <f t="shared" si="15"/>
        <v>0</v>
      </c>
      <c r="F330">
        <f t="shared" si="16"/>
        <v>-34</v>
      </c>
      <c r="G330">
        <v>0</v>
      </c>
      <c r="H330">
        <v>-34</v>
      </c>
      <c r="I330">
        <v>0</v>
      </c>
      <c r="J330">
        <v>0</v>
      </c>
      <c r="K330">
        <v>0</v>
      </c>
      <c r="L330">
        <v>12</v>
      </c>
      <c r="M330">
        <v>0</v>
      </c>
      <c r="N330">
        <v>-22</v>
      </c>
      <c r="O330">
        <v>0</v>
      </c>
      <c r="P330">
        <f t="shared" si="17"/>
        <v>-34</v>
      </c>
    </row>
    <row r="331" spans="1:16" x14ac:dyDescent="0.25">
      <c r="A331" t="s">
        <v>71</v>
      </c>
      <c r="B331" t="s">
        <v>25</v>
      </c>
      <c r="C331">
        <v>0</v>
      </c>
      <c r="D331">
        <v>0</v>
      </c>
      <c r="E331">
        <f t="shared" si="15"/>
        <v>0</v>
      </c>
      <c r="F331">
        <f t="shared" si="16"/>
        <v>-34</v>
      </c>
      <c r="G331">
        <v>0</v>
      </c>
      <c r="H331">
        <v>-34</v>
      </c>
      <c r="I331">
        <v>0</v>
      </c>
      <c r="J331">
        <v>0</v>
      </c>
      <c r="K331">
        <v>0</v>
      </c>
      <c r="L331">
        <v>12</v>
      </c>
      <c r="M331">
        <v>0</v>
      </c>
      <c r="N331">
        <v>-22</v>
      </c>
      <c r="O331">
        <v>0</v>
      </c>
      <c r="P331">
        <f t="shared" si="17"/>
        <v>-34</v>
      </c>
    </row>
    <row r="332" spans="1:16" x14ac:dyDescent="0.25">
      <c r="A332" t="s">
        <v>71</v>
      </c>
      <c r="B332" t="s">
        <v>26</v>
      </c>
      <c r="C332">
        <v>0</v>
      </c>
      <c r="D332">
        <v>0</v>
      </c>
      <c r="E332">
        <f t="shared" si="15"/>
        <v>0</v>
      </c>
      <c r="F332">
        <f t="shared" si="16"/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f t="shared" si="17"/>
        <v>0</v>
      </c>
    </row>
    <row r="333" spans="1:16" x14ac:dyDescent="0.25">
      <c r="A333" t="s">
        <v>71</v>
      </c>
      <c r="B333" t="s">
        <v>27</v>
      </c>
      <c r="C333">
        <v>0</v>
      </c>
      <c r="D333">
        <v>0</v>
      </c>
      <c r="E333">
        <f t="shared" si="15"/>
        <v>0</v>
      </c>
      <c r="F333">
        <f t="shared" si="16"/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f t="shared" si="17"/>
        <v>0</v>
      </c>
    </row>
    <row r="334" spans="1:16" x14ac:dyDescent="0.25">
      <c r="A334" t="s">
        <v>71</v>
      </c>
      <c r="B334" t="s">
        <v>28</v>
      </c>
      <c r="C334">
        <v>0</v>
      </c>
      <c r="D334">
        <v>0</v>
      </c>
      <c r="E334">
        <f t="shared" si="15"/>
        <v>0</v>
      </c>
      <c r="F334">
        <f t="shared" si="16"/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f t="shared" si="17"/>
        <v>0</v>
      </c>
    </row>
    <row r="335" spans="1:16" x14ac:dyDescent="0.25">
      <c r="A335" t="s">
        <v>71</v>
      </c>
      <c r="B335" t="s">
        <v>29</v>
      </c>
      <c r="C335">
        <v>0</v>
      </c>
      <c r="D335">
        <v>0</v>
      </c>
      <c r="E335">
        <f t="shared" si="15"/>
        <v>0</v>
      </c>
      <c r="F335">
        <f t="shared" si="16"/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f t="shared" si="17"/>
        <v>0</v>
      </c>
    </row>
    <row r="336" spans="1:16" x14ac:dyDescent="0.25">
      <c r="A336" t="s">
        <v>71</v>
      </c>
      <c r="B336" t="s">
        <v>30</v>
      </c>
      <c r="C336">
        <v>0</v>
      </c>
      <c r="D336">
        <v>0</v>
      </c>
      <c r="E336">
        <f t="shared" si="15"/>
        <v>0</v>
      </c>
      <c r="F336">
        <f t="shared" si="16"/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f t="shared" si="17"/>
        <v>0</v>
      </c>
    </row>
    <row r="337" spans="1:16" x14ac:dyDescent="0.25">
      <c r="A337" t="s">
        <v>71</v>
      </c>
      <c r="B337" t="s">
        <v>31</v>
      </c>
      <c r="C337">
        <v>0</v>
      </c>
      <c r="D337">
        <v>0</v>
      </c>
      <c r="E337">
        <f t="shared" si="15"/>
        <v>0</v>
      </c>
      <c r="F337">
        <f t="shared" si="16"/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f t="shared" si="17"/>
        <v>0</v>
      </c>
    </row>
    <row r="338" spans="1:16" x14ac:dyDescent="0.25">
      <c r="A338" t="s">
        <v>71</v>
      </c>
      <c r="B338" t="s">
        <v>32</v>
      </c>
      <c r="C338">
        <v>0</v>
      </c>
      <c r="D338">
        <v>0</v>
      </c>
      <c r="E338">
        <f t="shared" si="15"/>
        <v>0</v>
      </c>
      <c r="F338">
        <f t="shared" si="16"/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f t="shared" si="17"/>
        <v>0</v>
      </c>
    </row>
    <row r="339" spans="1:16" x14ac:dyDescent="0.25">
      <c r="A339" t="s">
        <v>71</v>
      </c>
      <c r="B339" t="s">
        <v>33</v>
      </c>
      <c r="C339">
        <v>0</v>
      </c>
      <c r="D339">
        <v>0</v>
      </c>
      <c r="E339">
        <f t="shared" si="15"/>
        <v>0</v>
      </c>
      <c r="F339">
        <f t="shared" si="16"/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f t="shared" si="17"/>
        <v>0</v>
      </c>
    </row>
    <row r="340" spans="1:16" x14ac:dyDescent="0.25">
      <c r="A340" t="s">
        <v>71</v>
      </c>
      <c r="B340" t="s">
        <v>34</v>
      </c>
      <c r="C340">
        <v>0</v>
      </c>
      <c r="D340">
        <v>0</v>
      </c>
      <c r="E340">
        <f t="shared" si="15"/>
        <v>0</v>
      </c>
      <c r="F340">
        <f t="shared" si="16"/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f t="shared" si="17"/>
        <v>0</v>
      </c>
    </row>
    <row r="341" spans="1:16" x14ac:dyDescent="0.25">
      <c r="A341" t="s">
        <v>71</v>
      </c>
      <c r="B341" t="s">
        <v>35</v>
      </c>
      <c r="C341">
        <v>0</v>
      </c>
      <c r="D341">
        <v>0</v>
      </c>
      <c r="E341">
        <f t="shared" si="15"/>
        <v>0</v>
      </c>
      <c r="F341">
        <f t="shared" si="16"/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f t="shared" si="17"/>
        <v>0</v>
      </c>
    </row>
    <row r="342" spans="1:16" x14ac:dyDescent="0.25">
      <c r="A342" t="s">
        <v>71</v>
      </c>
      <c r="B342" t="s">
        <v>36</v>
      </c>
      <c r="C342">
        <v>0</v>
      </c>
      <c r="D342">
        <v>0</v>
      </c>
      <c r="E342">
        <f t="shared" si="15"/>
        <v>0</v>
      </c>
      <c r="F342">
        <f t="shared" si="16"/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-1</v>
      </c>
      <c r="M342">
        <v>0</v>
      </c>
      <c r="N342">
        <v>-1</v>
      </c>
      <c r="O342">
        <v>0</v>
      </c>
      <c r="P342">
        <f t="shared" si="17"/>
        <v>0</v>
      </c>
    </row>
    <row r="343" spans="1:16" x14ac:dyDescent="0.25">
      <c r="A343" t="s">
        <v>71</v>
      </c>
      <c r="B343" t="s">
        <v>37</v>
      </c>
      <c r="C343">
        <v>0</v>
      </c>
      <c r="D343">
        <v>0</v>
      </c>
      <c r="E343">
        <f t="shared" si="15"/>
        <v>0</v>
      </c>
      <c r="F343">
        <f t="shared" si="16"/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-1</v>
      </c>
      <c r="M343">
        <v>0</v>
      </c>
      <c r="N343">
        <v>-1</v>
      </c>
      <c r="O343">
        <v>0</v>
      </c>
      <c r="P343">
        <f t="shared" si="17"/>
        <v>0</v>
      </c>
    </row>
    <row r="344" spans="1:16" x14ac:dyDescent="0.25">
      <c r="A344" t="s">
        <v>71</v>
      </c>
      <c r="B344" t="s">
        <v>38</v>
      </c>
      <c r="C344">
        <v>0</v>
      </c>
      <c r="D344">
        <v>0</v>
      </c>
      <c r="E344">
        <f t="shared" si="15"/>
        <v>0</v>
      </c>
      <c r="F344">
        <f t="shared" si="16"/>
        <v>48</v>
      </c>
      <c r="G344">
        <v>0</v>
      </c>
      <c r="H344">
        <v>48</v>
      </c>
      <c r="I344">
        <v>0</v>
      </c>
      <c r="J344">
        <v>0</v>
      </c>
      <c r="K344">
        <v>0</v>
      </c>
      <c r="L344">
        <v>12</v>
      </c>
      <c r="M344">
        <v>16</v>
      </c>
      <c r="N344">
        <v>76</v>
      </c>
      <c r="O344">
        <v>16</v>
      </c>
      <c r="P344">
        <f t="shared" si="17"/>
        <v>64</v>
      </c>
    </row>
    <row r="345" spans="1:16" x14ac:dyDescent="0.25">
      <c r="A345" t="s">
        <v>71</v>
      </c>
      <c r="B345" t="s">
        <v>39</v>
      </c>
      <c r="C345">
        <v>0</v>
      </c>
      <c r="D345">
        <v>0</v>
      </c>
      <c r="E345">
        <f t="shared" si="15"/>
        <v>0</v>
      </c>
      <c r="F345">
        <f t="shared" si="16"/>
        <v>48</v>
      </c>
      <c r="G345">
        <v>0</v>
      </c>
      <c r="H345">
        <v>48</v>
      </c>
      <c r="I345">
        <v>0</v>
      </c>
      <c r="J345">
        <v>0</v>
      </c>
      <c r="K345">
        <v>0</v>
      </c>
      <c r="L345">
        <v>12</v>
      </c>
      <c r="M345">
        <v>16</v>
      </c>
      <c r="N345">
        <v>76</v>
      </c>
      <c r="O345">
        <v>16</v>
      </c>
      <c r="P345">
        <f t="shared" si="17"/>
        <v>64</v>
      </c>
    </row>
    <row r="346" spans="1:16" x14ac:dyDescent="0.25">
      <c r="A346" t="s">
        <v>71</v>
      </c>
      <c r="B346" t="s">
        <v>40</v>
      </c>
      <c r="C346">
        <v>0</v>
      </c>
      <c r="D346">
        <v>0</v>
      </c>
      <c r="E346">
        <f t="shared" si="15"/>
        <v>0</v>
      </c>
      <c r="F346">
        <f t="shared" si="16"/>
        <v>2</v>
      </c>
      <c r="G346">
        <v>0</v>
      </c>
      <c r="H346">
        <v>2</v>
      </c>
      <c r="I346">
        <v>0</v>
      </c>
      <c r="J346">
        <v>0</v>
      </c>
      <c r="K346">
        <v>0</v>
      </c>
      <c r="L346">
        <v>3</v>
      </c>
      <c r="M346">
        <v>0</v>
      </c>
      <c r="N346">
        <v>5</v>
      </c>
      <c r="O346">
        <v>0</v>
      </c>
      <c r="P346">
        <f t="shared" si="17"/>
        <v>2</v>
      </c>
    </row>
    <row r="347" spans="1:16" x14ac:dyDescent="0.25">
      <c r="A347" t="s">
        <v>71</v>
      </c>
      <c r="B347" t="s">
        <v>41</v>
      </c>
      <c r="C347">
        <v>0</v>
      </c>
      <c r="D347">
        <v>0</v>
      </c>
      <c r="E347">
        <f t="shared" si="15"/>
        <v>0</v>
      </c>
      <c r="F347">
        <f t="shared" si="16"/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f t="shared" si="17"/>
        <v>0</v>
      </c>
    </row>
    <row r="348" spans="1:16" x14ac:dyDescent="0.25">
      <c r="A348" t="s">
        <v>71</v>
      </c>
      <c r="B348" t="s">
        <v>42</v>
      </c>
      <c r="C348">
        <v>0</v>
      </c>
      <c r="D348">
        <v>0</v>
      </c>
      <c r="E348">
        <f t="shared" si="15"/>
        <v>0</v>
      </c>
      <c r="F348">
        <f t="shared" si="16"/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f t="shared" si="17"/>
        <v>0</v>
      </c>
    </row>
    <row r="349" spans="1:16" x14ac:dyDescent="0.25">
      <c r="A349" t="s">
        <v>71</v>
      </c>
      <c r="B349" t="s">
        <v>43</v>
      </c>
      <c r="C349">
        <v>0</v>
      </c>
      <c r="D349">
        <v>0</v>
      </c>
      <c r="E349">
        <f t="shared" si="15"/>
        <v>0</v>
      </c>
      <c r="F349">
        <f t="shared" si="16"/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f t="shared" si="17"/>
        <v>0</v>
      </c>
    </row>
    <row r="350" spans="1:16" x14ac:dyDescent="0.25">
      <c r="A350" t="s">
        <v>71</v>
      </c>
      <c r="B350" t="s">
        <v>44</v>
      </c>
      <c r="C350">
        <v>0</v>
      </c>
      <c r="D350">
        <v>0</v>
      </c>
      <c r="E350">
        <f t="shared" si="15"/>
        <v>0</v>
      </c>
      <c r="F350">
        <f t="shared" si="16"/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f t="shared" si="17"/>
        <v>0</v>
      </c>
    </row>
    <row r="351" spans="1:16" x14ac:dyDescent="0.25">
      <c r="A351" t="s">
        <v>71</v>
      </c>
      <c r="B351" t="s">
        <v>45</v>
      </c>
      <c r="C351">
        <v>0</v>
      </c>
      <c r="D351">
        <v>0</v>
      </c>
      <c r="E351">
        <f t="shared" si="15"/>
        <v>0</v>
      </c>
      <c r="F351">
        <f t="shared" si="16"/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f t="shared" si="17"/>
        <v>0</v>
      </c>
    </row>
    <row r="352" spans="1:16" x14ac:dyDescent="0.25">
      <c r="A352" t="s">
        <v>71</v>
      </c>
      <c r="B352" t="s">
        <v>46</v>
      </c>
      <c r="C352">
        <v>0</v>
      </c>
      <c r="D352">
        <v>0</v>
      </c>
      <c r="E352">
        <f t="shared" si="15"/>
        <v>0</v>
      </c>
      <c r="F352">
        <f t="shared" si="16"/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f t="shared" si="17"/>
        <v>0</v>
      </c>
    </row>
    <row r="353" spans="1:16" x14ac:dyDescent="0.25">
      <c r="A353" t="s">
        <v>71</v>
      </c>
      <c r="B353" t="s">
        <v>47</v>
      </c>
      <c r="C353">
        <v>0</v>
      </c>
      <c r="D353">
        <v>0</v>
      </c>
      <c r="E353">
        <f t="shared" si="15"/>
        <v>0</v>
      </c>
      <c r="F353">
        <f t="shared" si="16"/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f t="shared" si="17"/>
        <v>0</v>
      </c>
    </row>
    <row r="354" spans="1:16" x14ac:dyDescent="0.25">
      <c r="A354" t="s">
        <v>71</v>
      </c>
      <c r="B354" t="s">
        <v>48</v>
      </c>
      <c r="C354">
        <v>0</v>
      </c>
      <c r="D354">
        <v>0</v>
      </c>
      <c r="E354">
        <f t="shared" si="15"/>
        <v>0</v>
      </c>
      <c r="F354">
        <f t="shared" si="16"/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f t="shared" si="17"/>
        <v>0</v>
      </c>
    </row>
    <row r="355" spans="1:16" x14ac:dyDescent="0.25">
      <c r="A355" t="s">
        <v>71</v>
      </c>
      <c r="B355" t="s">
        <v>49</v>
      </c>
      <c r="C355">
        <v>0</v>
      </c>
      <c r="D355">
        <v>0</v>
      </c>
      <c r="E355">
        <f t="shared" si="15"/>
        <v>0</v>
      </c>
      <c r="F355">
        <f t="shared" si="16"/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f t="shared" si="17"/>
        <v>0</v>
      </c>
    </row>
    <row r="356" spans="1:16" x14ac:dyDescent="0.25">
      <c r="A356" t="s">
        <v>71</v>
      </c>
      <c r="B356" t="s">
        <v>50</v>
      </c>
      <c r="C356">
        <v>0</v>
      </c>
      <c r="D356">
        <v>0</v>
      </c>
      <c r="E356">
        <f t="shared" si="15"/>
        <v>0</v>
      </c>
      <c r="F356">
        <f t="shared" si="16"/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f t="shared" si="17"/>
        <v>0</v>
      </c>
    </row>
    <row r="357" spans="1:16" x14ac:dyDescent="0.25">
      <c r="A357" t="s">
        <v>71</v>
      </c>
      <c r="B357" t="s">
        <v>51</v>
      </c>
      <c r="C357">
        <v>0</v>
      </c>
      <c r="D357">
        <v>0</v>
      </c>
      <c r="E357">
        <f t="shared" si="15"/>
        <v>0</v>
      </c>
      <c r="F357">
        <f t="shared" si="16"/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f t="shared" si="17"/>
        <v>0</v>
      </c>
    </row>
    <row r="358" spans="1:16" x14ac:dyDescent="0.25">
      <c r="A358" t="s">
        <v>71</v>
      </c>
      <c r="B358" t="s">
        <v>52</v>
      </c>
      <c r="C358">
        <v>0</v>
      </c>
      <c r="D358">
        <v>0</v>
      </c>
      <c r="E358">
        <f t="shared" si="15"/>
        <v>0</v>
      </c>
      <c r="F358">
        <f t="shared" si="16"/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f t="shared" si="17"/>
        <v>0</v>
      </c>
    </row>
    <row r="359" spans="1:16" x14ac:dyDescent="0.25">
      <c r="A359" t="s">
        <v>71</v>
      </c>
      <c r="B359" t="s">
        <v>53</v>
      </c>
      <c r="C359">
        <v>0</v>
      </c>
      <c r="D359">
        <v>0</v>
      </c>
      <c r="E359">
        <f t="shared" si="15"/>
        <v>0</v>
      </c>
      <c r="F359">
        <f t="shared" si="16"/>
        <v>2</v>
      </c>
      <c r="G359">
        <v>0</v>
      </c>
      <c r="H359">
        <v>2</v>
      </c>
      <c r="I359">
        <v>0</v>
      </c>
      <c r="J359">
        <v>0</v>
      </c>
      <c r="K359">
        <v>0</v>
      </c>
      <c r="L359">
        <v>3</v>
      </c>
      <c r="M359">
        <v>0</v>
      </c>
      <c r="N359">
        <v>5</v>
      </c>
      <c r="O359">
        <v>0</v>
      </c>
      <c r="P359">
        <f t="shared" si="17"/>
        <v>2</v>
      </c>
    </row>
    <row r="360" spans="1:16" x14ac:dyDescent="0.25">
      <c r="A360" t="s">
        <v>71</v>
      </c>
      <c r="B360" t="s">
        <v>54</v>
      </c>
      <c r="C360">
        <v>0</v>
      </c>
      <c r="D360">
        <v>0</v>
      </c>
      <c r="E360">
        <f t="shared" si="15"/>
        <v>0</v>
      </c>
      <c r="F360">
        <f t="shared" si="16"/>
        <v>42</v>
      </c>
      <c r="G360">
        <v>0</v>
      </c>
      <c r="H360">
        <v>42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42</v>
      </c>
      <c r="O360">
        <v>0</v>
      </c>
      <c r="P360">
        <f t="shared" si="17"/>
        <v>42</v>
      </c>
    </row>
    <row r="361" spans="1:16" x14ac:dyDescent="0.25">
      <c r="A361" t="s">
        <v>71</v>
      </c>
      <c r="B361" t="s">
        <v>55</v>
      </c>
      <c r="C361">
        <v>0</v>
      </c>
      <c r="D361">
        <v>0</v>
      </c>
      <c r="E361">
        <f t="shared" si="15"/>
        <v>0</v>
      </c>
      <c r="F361">
        <f t="shared" si="16"/>
        <v>41</v>
      </c>
      <c r="G361">
        <v>0</v>
      </c>
      <c r="H361">
        <v>41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41</v>
      </c>
      <c r="O361">
        <v>0</v>
      </c>
      <c r="P361">
        <f t="shared" si="17"/>
        <v>41</v>
      </c>
    </row>
    <row r="362" spans="1:16" x14ac:dyDescent="0.25">
      <c r="A362" t="s">
        <v>71</v>
      </c>
      <c r="B362" t="s">
        <v>56</v>
      </c>
      <c r="C362">
        <v>0</v>
      </c>
      <c r="D362">
        <v>0</v>
      </c>
      <c r="E362">
        <f t="shared" si="15"/>
        <v>0</v>
      </c>
      <c r="F362">
        <f t="shared" si="16"/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f t="shared" si="17"/>
        <v>0</v>
      </c>
    </row>
    <row r="363" spans="1:16" x14ac:dyDescent="0.25">
      <c r="A363" t="s">
        <v>71</v>
      </c>
      <c r="B363" t="s">
        <v>57</v>
      </c>
      <c r="C363">
        <v>0</v>
      </c>
      <c r="D363">
        <v>0</v>
      </c>
      <c r="E363">
        <f t="shared" si="15"/>
        <v>0</v>
      </c>
      <c r="F363">
        <f t="shared" si="16"/>
        <v>1</v>
      </c>
      <c r="G363">
        <v>0</v>
      </c>
      <c r="H363">
        <v>1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</v>
      </c>
      <c r="O363">
        <v>0</v>
      </c>
      <c r="P363">
        <f t="shared" si="17"/>
        <v>1</v>
      </c>
    </row>
    <row r="364" spans="1:16" x14ac:dyDescent="0.25">
      <c r="A364" t="s">
        <v>71</v>
      </c>
      <c r="B364" t="s">
        <v>58</v>
      </c>
      <c r="C364">
        <v>0</v>
      </c>
      <c r="D364">
        <v>0</v>
      </c>
      <c r="E364">
        <f t="shared" si="15"/>
        <v>0</v>
      </c>
      <c r="F364">
        <f t="shared" si="16"/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f t="shared" si="17"/>
        <v>0</v>
      </c>
    </row>
    <row r="365" spans="1:16" x14ac:dyDescent="0.25">
      <c r="A365" t="s">
        <v>71</v>
      </c>
      <c r="B365" t="s">
        <v>59</v>
      </c>
      <c r="C365">
        <v>0</v>
      </c>
      <c r="D365">
        <v>0</v>
      </c>
      <c r="E365">
        <f t="shared" si="15"/>
        <v>0</v>
      </c>
      <c r="F365">
        <f t="shared" si="16"/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f t="shared" si="17"/>
        <v>0</v>
      </c>
    </row>
    <row r="366" spans="1:16" x14ac:dyDescent="0.25">
      <c r="A366" t="s">
        <v>71</v>
      </c>
      <c r="B366" t="s">
        <v>60</v>
      </c>
      <c r="C366">
        <v>0</v>
      </c>
      <c r="D366">
        <v>0</v>
      </c>
      <c r="E366">
        <f t="shared" si="15"/>
        <v>0</v>
      </c>
      <c r="F366">
        <f t="shared" si="16"/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f t="shared" si="17"/>
        <v>0</v>
      </c>
    </row>
    <row r="367" spans="1:16" x14ac:dyDescent="0.25">
      <c r="A367" t="s">
        <v>71</v>
      </c>
      <c r="B367" t="s">
        <v>61</v>
      </c>
      <c r="C367">
        <v>0</v>
      </c>
      <c r="D367">
        <v>0</v>
      </c>
      <c r="E367">
        <f t="shared" si="15"/>
        <v>0</v>
      </c>
      <c r="F367">
        <f t="shared" si="16"/>
        <v>4</v>
      </c>
      <c r="G367">
        <v>0</v>
      </c>
      <c r="H367">
        <v>4</v>
      </c>
      <c r="I367">
        <v>0</v>
      </c>
      <c r="J367">
        <v>0</v>
      </c>
      <c r="K367">
        <v>0</v>
      </c>
      <c r="L367">
        <v>9</v>
      </c>
      <c r="M367">
        <v>16</v>
      </c>
      <c r="N367">
        <v>29</v>
      </c>
      <c r="O367">
        <v>16</v>
      </c>
      <c r="P367">
        <f t="shared" si="17"/>
        <v>20</v>
      </c>
    </row>
    <row r="368" spans="1:16" x14ac:dyDescent="0.25">
      <c r="A368" t="s">
        <v>71</v>
      </c>
      <c r="B368" t="s">
        <v>62</v>
      </c>
      <c r="C368">
        <v>0</v>
      </c>
      <c r="D368">
        <v>0</v>
      </c>
      <c r="E368">
        <f t="shared" si="15"/>
        <v>0</v>
      </c>
      <c r="F368">
        <f t="shared" si="16"/>
        <v>1</v>
      </c>
      <c r="G368">
        <v>0</v>
      </c>
      <c r="H368">
        <v>1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1</v>
      </c>
      <c r="O368">
        <v>0</v>
      </c>
      <c r="P368">
        <f t="shared" si="17"/>
        <v>1</v>
      </c>
    </row>
    <row r="369" spans="1:16" x14ac:dyDescent="0.25">
      <c r="A369" t="s">
        <v>71</v>
      </c>
      <c r="B369" t="s">
        <v>63</v>
      </c>
      <c r="C369">
        <v>0</v>
      </c>
      <c r="D369">
        <v>0</v>
      </c>
      <c r="E369">
        <f t="shared" si="15"/>
        <v>0</v>
      </c>
      <c r="F369">
        <f t="shared" si="16"/>
        <v>1</v>
      </c>
      <c r="G369">
        <v>0</v>
      </c>
      <c r="H369">
        <v>1</v>
      </c>
      <c r="I369">
        <v>0</v>
      </c>
      <c r="J369">
        <v>0</v>
      </c>
      <c r="K369">
        <v>0</v>
      </c>
      <c r="L369">
        <v>5</v>
      </c>
      <c r="M369">
        <v>0</v>
      </c>
      <c r="N369">
        <v>6</v>
      </c>
      <c r="O369">
        <v>0</v>
      </c>
      <c r="P369">
        <f t="shared" si="17"/>
        <v>1</v>
      </c>
    </row>
    <row r="370" spans="1:16" x14ac:dyDescent="0.25">
      <c r="A370" t="s">
        <v>71</v>
      </c>
      <c r="B370" t="s">
        <v>64</v>
      </c>
      <c r="C370">
        <v>0</v>
      </c>
      <c r="D370">
        <v>0</v>
      </c>
      <c r="E370">
        <f t="shared" si="15"/>
        <v>0</v>
      </c>
      <c r="F370">
        <f t="shared" si="16"/>
        <v>2</v>
      </c>
      <c r="G370">
        <v>0</v>
      </c>
      <c r="H370">
        <v>2</v>
      </c>
      <c r="I370">
        <v>0</v>
      </c>
      <c r="J370">
        <v>0</v>
      </c>
      <c r="K370">
        <v>0</v>
      </c>
      <c r="L370">
        <v>4</v>
      </c>
      <c r="M370">
        <v>16</v>
      </c>
      <c r="N370">
        <v>23</v>
      </c>
      <c r="O370">
        <v>16</v>
      </c>
      <c r="P370">
        <f t="shared" si="17"/>
        <v>18</v>
      </c>
    </row>
    <row r="371" spans="1:16" x14ac:dyDescent="0.25">
      <c r="A371" t="s">
        <v>71</v>
      </c>
      <c r="B371" t="s">
        <v>65</v>
      </c>
      <c r="C371">
        <v>0</v>
      </c>
      <c r="D371">
        <v>0</v>
      </c>
      <c r="E371">
        <f t="shared" si="15"/>
        <v>0</v>
      </c>
      <c r="F371">
        <f t="shared" si="16"/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f t="shared" si="17"/>
        <v>0</v>
      </c>
    </row>
    <row r="372" spans="1:16" x14ac:dyDescent="0.25">
      <c r="A372" t="s">
        <v>71</v>
      </c>
      <c r="B372" t="s">
        <v>66</v>
      </c>
      <c r="C372">
        <v>0</v>
      </c>
      <c r="D372">
        <v>0</v>
      </c>
      <c r="E372">
        <f t="shared" si="15"/>
        <v>0</v>
      </c>
      <c r="F372">
        <f t="shared" si="16"/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f t="shared" si="17"/>
        <v>0</v>
      </c>
    </row>
    <row r="373" spans="1:16" x14ac:dyDescent="0.25">
      <c r="A373" t="s">
        <v>72</v>
      </c>
      <c r="B373" t="s">
        <v>14</v>
      </c>
      <c r="C373">
        <v>0</v>
      </c>
      <c r="D373">
        <v>0</v>
      </c>
      <c r="E373">
        <f t="shared" si="15"/>
        <v>0</v>
      </c>
      <c r="F373">
        <f t="shared" si="16"/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1</v>
      </c>
      <c r="M373">
        <v>0</v>
      </c>
      <c r="N373">
        <v>1</v>
      </c>
      <c r="O373">
        <v>1</v>
      </c>
      <c r="P373">
        <f t="shared" si="17"/>
        <v>0</v>
      </c>
    </row>
    <row r="374" spans="1:16" x14ac:dyDescent="0.25">
      <c r="A374" t="s">
        <v>72</v>
      </c>
      <c r="B374" t="s">
        <v>15</v>
      </c>
      <c r="C374">
        <v>0</v>
      </c>
      <c r="D374">
        <v>0</v>
      </c>
      <c r="E374">
        <f t="shared" si="15"/>
        <v>0</v>
      </c>
      <c r="F374">
        <f t="shared" si="16"/>
        <v>3537</v>
      </c>
      <c r="G374">
        <v>0</v>
      </c>
      <c r="H374">
        <v>3537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3537</v>
      </c>
      <c r="O374">
        <v>0</v>
      </c>
      <c r="P374">
        <f t="shared" si="17"/>
        <v>3537</v>
      </c>
    </row>
    <row r="375" spans="1:16" x14ac:dyDescent="0.25">
      <c r="A375" t="s">
        <v>72</v>
      </c>
      <c r="B375" t="s">
        <v>16</v>
      </c>
      <c r="C375">
        <v>0</v>
      </c>
      <c r="D375">
        <v>0</v>
      </c>
      <c r="E375">
        <f t="shared" si="15"/>
        <v>0</v>
      </c>
      <c r="F375">
        <f t="shared" si="16"/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f t="shared" si="17"/>
        <v>0</v>
      </c>
    </row>
    <row r="376" spans="1:16" x14ac:dyDescent="0.25">
      <c r="A376" t="s">
        <v>72</v>
      </c>
      <c r="B376" t="s">
        <v>17</v>
      </c>
      <c r="C376">
        <v>0</v>
      </c>
      <c r="D376">
        <v>0</v>
      </c>
      <c r="E376">
        <f t="shared" si="15"/>
        <v>0</v>
      </c>
      <c r="F376">
        <f t="shared" si="16"/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f t="shared" si="17"/>
        <v>0</v>
      </c>
    </row>
    <row r="377" spans="1:16" x14ac:dyDescent="0.25">
      <c r="A377" t="s">
        <v>72</v>
      </c>
      <c r="B377" t="s">
        <v>18</v>
      </c>
      <c r="C377">
        <v>0</v>
      </c>
      <c r="D377">
        <v>0</v>
      </c>
      <c r="E377">
        <f t="shared" si="15"/>
        <v>0</v>
      </c>
      <c r="F377">
        <f t="shared" si="16"/>
        <v>-573</v>
      </c>
      <c r="G377">
        <v>0</v>
      </c>
      <c r="H377">
        <v>-573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-573</v>
      </c>
      <c r="O377">
        <v>0</v>
      </c>
      <c r="P377">
        <f t="shared" si="17"/>
        <v>-573</v>
      </c>
    </row>
    <row r="378" spans="1:16" x14ac:dyDescent="0.25">
      <c r="A378" t="s">
        <v>72</v>
      </c>
      <c r="B378" t="s">
        <v>19</v>
      </c>
      <c r="C378">
        <v>0</v>
      </c>
      <c r="D378">
        <v>0</v>
      </c>
      <c r="E378">
        <f t="shared" si="15"/>
        <v>0</v>
      </c>
      <c r="F378">
        <f t="shared" si="16"/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f t="shared" si="17"/>
        <v>0</v>
      </c>
    </row>
    <row r="379" spans="1:16" x14ac:dyDescent="0.25">
      <c r="A379" t="s">
        <v>72</v>
      </c>
      <c r="B379" t="s">
        <v>20</v>
      </c>
      <c r="C379">
        <v>0</v>
      </c>
      <c r="D379">
        <v>0</v>
      </c>
      <c r="E379">
        <f t="shared" si="15"/>
        <v>0</v>
      </c>
      <c r="F379">
        <f t="shared" si="16"/>
        <v>2963</v>
      </c>
      <c r="G379">
        <v>0</v>
      </c>
      <c r="H379">
        <v>2963</v>
      </c>
      <c r="I379">
        <v>0</v>
      </c>
      <c r="J379">
        <v>0</v>
      </c>
      <c r="K379">
        <v>0</v>
      </c>
      <c r="L379">
        <v>1</v>
      </c>
      <c r="M379">
        <v>0</v>
      </c>
      <c r="N379">
        <v>2965</v>
      </c>
      <c r="O379">
        <v>1</v>
      </c>
      <c r="P379">
        <f t="shared" si="17"/>
        <v>2963</v>
      </c>
    </row>
    <row r="380" spans="1:16" x14ac:dyDescent="0.25">
      <c r="A380" t="s">
        <v>72</v>
      </c>
      <c r="B380" t="s">
        <v>21</v>
      </c>
      <c r="C380">
        <v>0</v>
      </c>
      <c r="D380">
        <v>0</v>
      </c>
      <c r="E380">
        <f t="shared" si="15"/>
        <v>0</v>
      </c>
      <c r="F380">
        <f t="shared" si="16"/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</v>
      </c>
      <c r="P380">
        <f t="shared" si="17"/>
        <v>0</v>
      </c>
    </row>
    <row r="381" spans="1:16" x14ac:dyDescent="0.25">
      <c r="A381" t="s">
        <v>72</v>
      </c>
      <c r="B381" t="s">
        <v>22</v>
      </c>
      <c r="C381">
        <v>0</v>
      </c>
      <c r="D381">
        <v>0</v>
      </c>
      <c r="E381">
        <f t="shared" si="15"/>
        <v>0</v>
      </c>
      <c r="F381">
        <f t="shared" si="16"/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f t="shared" si="17"/>
        <v>0</v>
      </c>
    </row>
    <row r="382" spans="1:16" x14ac:dyDescent="0.25">
      <c r="A382" t="s">
        <v>72</v>
      </c>
      <c r="B382" t="s">
        <v>23</v>
      </c>
      <c r="C382">
        <v>0</v>
      </c>
      <c r="D382">
        <v>0</v>
      </c>
      <c r="E382">
        <f t="shared" si="15"/>
        <v>0</v>
      </c>
      <c r="F382">
        <f t="shared" si="16"/>
        <v>-1053</v>
      </c>
      <c r="G382">
        <v>0</v>
      </c>
      <c r="H382">
        <v>-1053</v>
      </c>
      <c r="I382">
        <v>0</v>
      </c>
      <c r="J382">
        <v>0</v>
      </c>
      <c r="K382">
        <v>0</v>
      </c>
      <c r="L382">
        <v>340</v>
      </c>
      <c r="M382">
        <v>0</v>
      </c>
      <c r="N382">
        <v>-713</v>
      </c>
      <c r="O382">
        <v>0</v>
      </c>
      <c r="P382">
        <f t="shared" si="17"/>
        <v>-1053</v>
      </c>
    </row>
    <row r="383" spans="1:16" x14ac:dyDescent="0.25">
      <c r="A383" t="s">
        <v>72</v>
      </c>
      <c r="B383" t="s">
        <v>24</v>
      </c>
      <c r="C383">
        <v>0</v>
      </c>
      <c r="D383">
        <v>0</v>
      </c>
      <c r="E383">
        <f t="shared" si="15"/>
        <v>0</v>
      </c>
      <c r="F383">
        <f t="shared" si="16"/>
        <v>-1053</v>
      </c>
      <c r="G383">
        <v>0</v>
      </c>
      <c r="H383">
        <v>-1053</v>
      </c>
      <c r="I383">
        <v>0</v>
      </c>
      <c r="J383">
        <v>0</v>
      </c>
      <c r="K383">
        <v>0</v>
      </c>
      <c r="L383">
        <v>340</v>
      </c>
      <c r="M383">
        <v>0</v>
      </c>
      <c r="N383">
        <v>-713</v>
      </c>
      <c r="O383">
        <v>0</v>
      </c>
      <c r="P383">
        <f t="shared" si="17"/>
        <v>-1053</v>
      </c>
    </row>
    <row r="384" spans="1:16" x14ac:dyDescent="0.25">
      <c r="A384" t="s">
        <v>72</v>
      </c>
      <c r="B384" t="s">
        <v>25</v>
      </c>
      <c r="C384">
        <v>0</v>
      </c>
      <c r="D384">
        <v>0</v>
      </c>
      <c r="E384">
        <f t="shared" si="15"/>
        <v>0</v>
      </c>
      <c r="F384">
        <f t="shared" si="16"/>
        <v>-1053</v>
      </c>
      <c r="G384">
        <v>0</v>
      </c>
      <c r="H384">
        <v>-1053</v>
      </c>
      <c r="I384">
        <v>0</v>
      </c>
      <c r="J384">
        <v>0</v>
      </c>
      <c r="K384">
        <v>0</v>
      </c>
      <c r="L384">
        <v>340</v>
      </c>
      <c r="M384">
        <v>0</v>
      </c>
      <c r="N384">
        <v>-713</v>
      </c>
      <c r="O384">
        <v>0</v>
      </c>
      <c r="P384">
        <f t="shared" si="17"/>
        <v>-1053</v>
      </c>
    </row>
    <row r="385" spans="1:16" x14ac:dyDescent="0.25">
      <c r="A385" t="s">
        <v>72</v>
      </c>
      <c r="B385" t="s">
        <v>26</v>
      </c>
      <c r="C385">
        <v>0</v>
      </c>
      <c r="D385">
        <v>0</v>
      </c>
      <c r="E385">
        <f t="shared" si="15"/>
        <v>0</v>
      </c>
      <c r="F385">
        <f t="shared" si="16"/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f t="shared" si="17"/>
        <v>0</v>
      </c>
    </row>
    <row r="386" spans="1:16" x14ac:dyDescent="0.25">
      <c r="A386" t="s">
        <v>72</v>
      </c>
      <c r="B386" t="s">
        <v>27</v>
      </c>
      <c r="C386">
        <v>0</v>
      </c>
      <c r="D386">
        <v>0</v>
      </c>
      <c r="E386">
        <f t="shared" si="15"/>
        <v>0</v>
      </c>
      <c r="F386">
        <f t="shared" si="16"/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f t="shared" si="17"/>
        <v>0</v>
      </c>
    </row>
    <row r="387" spans="1:16" x14ac:dyDescent="0.25">
      <c r="A387" t="s">
        <v>72</v>
      </c>
      <c r="B387" t="s">
        <v>28</v>
      </c>
      <c r="C387">
        <v>0</v>
      </c>
      <c r="D387">
        <v>0</v>
      </c>
      <c r="E387">
        <f t="shared" ref="E387:E450" si="18">C387+D387</f>
        <v>0</v>
      </c>
      <c r="F387">
        <f t="shared" ref="F387:F450" si="19">G387+H387</f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f t="shared" ref="P387:P450" si="20">E387+F387+I387+J387+K387+M387</f>
        <v>0</v>
      </c>
    </row>
    <row r="388" spans="1:16" x14ac:dyDescent="0.25">
      <c r="A388" t="s">
        <v>72</v>
      </c>
      <c r="B388" t="s">
        <v>29</v>
      </c>
      <c r="C388">
        <v>0</v>
      </c>
      <c r="D388">
        <v>0</v>
      </c>
      <c r="E388">
        <f t="shared" si="18"/>
        <v>0</v>
      </c>
      <c r="F388">
        <f t="shared" si="19"/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f t="shared" si="20"/>
        <v>0</v>
      </c>
    </row>
    <row r="389" spans="1:16" x14ac:dyDescent="0.25">
      <c r="A389" t="s">
        <v>72</v>
      </c>
      <c r="B389" t="s">
        <v>30</v>
      </c>
      <c r="C389">
        <v>0</v>
      </c>
      <c r="D389">
        <v>0</v>
      </c>
      <c r="E389">
        <f t="shared" si="18"/>
        <v>0</v>
      </c>
      <c r="F389">
        <f t="shared" si="19"/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f t="shared" si="20"/>
        <v>0</v>
      </c>
    </row>
    <row r="390" spans="1:16" x14ac:dyDescent="0.25">
      <c r="A390" t="s">
        <v>72</v>
      </c>
      <c r="B390" t="s">
        <v>31</v>
      </c>
      <c r="C390">
        <v>0</v>
      </c>
      <c r="D390">
        <v>0</v>
      </c>
      <c r="E390">
        <f t="shared" si="18"/>
        <v>0</v>
      </c>
      <c r="F390">
        <f t="shared" si="19"/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f t="shared" si="20"/>
        <v>0</v>
      </c>
    </row>
    <row r="391" spans="1:16" x14ac:dyDescent="0.25">
      <c r="A391" t="s">
        <v>72</v>
      </c>
      <c r="B391" t="s">
        <v>32</v>
      </c>
      <c r="C391">
        <v>0</v>
      </c>
      <c r="D391">
        <v>0</v>
      </c>
      <c r="E391">
        <f t="shared" si="18"/>
        <v>0</v>
      </c>
      <c r="F391">
        <f t="shared" si="19"/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f t="shared" si="20"/>
        <v>0</v>
      </c>
    </row>
    <row r="392" spans="1:16" x14ac:dyDescent="0.25">
      <c r="A392" t="s">
        <v>72</v>
      </c>
      <c r="B392" t="s">
        <v>33</v>
      </c>
      <c r="C392">
        <v>0</v>
      </c>
      <c r="D392">
        <v>0</v>
      </c>
      <c r="E392">
        <f t="shared" si="18"/>
        <v>0</v>
      </c>
      <c r="F392">
        <f t="shared" si="19"/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f t="shared" si="20"/>
        <v>0</v>
      </c>
    </row>
    <row r="393" spans="1:16" x14ac:dyDescent="0.25">
      <c r="A393" t="s">
        <v>72</v>
      </c>
      <c r="B393" t="s">
        <v>34</v>
      </c>
      <c r="C393">
        <v>0</v>
      </c>
      <c r="D393">
        <v>0</v>
      </c>
      <c r="E393">
        <f t="shared" si="18"/>
        <v>0</v>
      </c>
      <c r="F393">
        <f t="shared" si="19"/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f t="shared" si="20"/>
        <v>0</v>
      </c>
    </row>
    <row r="394" spans="1:16" x14ac:dyDescent="0.25">
      <c r="A394" t="s">
        <v>72</v>
      </c>
      <c r="B394" t="s">
        <v>35</v>
      </c>
      <c r="C394">
        <v>0</v>
      </c>
      <c r="D394">
        <v>0</v>
      </c>
      <c r="E394">
        <f t="shared" si="18"/>
        <v>0</v>
      </c>
      <c r="F394">
        <f t="shared" si="19"/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f t="shared" si="20"/>
        <v>0</v>
      </c>
    </row>
    <row r="395" spans="1:16" x14ac:dyDescent="0.25">
      <c r="A395" t="s">
        <v>72</v>
      </c>
      <c r="B395" t="s">
        <v>36</v>
      </c>
      <c r="C395">
        <v>0</v>
      </c>
      <c r="D395">
        <v>0</v>
      </c>
      <c r="E395">
        <f t="shared" si="18"/>
        <v>0</v>
      </c>
      <c r="F395">
        <f t="shared" si="19"/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-21</v>
      </c>
      <c r="M395">
        <v>0</v>
      </c>
      <c r="N395">
        <v>-21</v>
      </c>
      <c r="O395">
        <v>0</v>
      </c>
      <c r="P395">
        <f t="shared" si="20"/>
        <v>0</v>
      </c>
    </row>
    <row r="396" spans="1:16" x14ac:dyDescent="0.25">
      <c r="A396" t="s">
        <v>72</v>
      </c>
      <c r="B396" t="s">
        <v>37</v>
      </c>
      <c r="C396">
        <v>0</v>
      </c>
      <c r="D396">
        <v>0</v>
      </c>
      <c r="E396">
        <f t="shared" si="18"/>
        <v>0</v>
      </c>
      <c r="F396">
        <f t="shared" si="19"/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-58</v>
      </c>
      <c r="M396">
        <v>0</v>
      </c>
      <c r="N396">
        <v>-58</v>
      </c>
      <c r="O396">
        <v>0</v>
      </c>
      <c r="P396">
        <f t="shared" si="20"/>
        <v>0</v>
      </c>
    </row>
    <row r="397" spans="1:16" x14ac:dyDescent="0.25">
      <c r="A397" t="s">
        <v>72</v>
      </c>
      <c r="B397" t="s">
        <v>38</v>
      </c>
      <c r="C397">
        <v>0</v>
      </c>
      <c r="D397">
        <v>0</v>
      </c>
      <c r="E397">
        <f t="shared" si="18"/>
        <v>0</v>
      </c>
      <c r="F397">
        <f t="shared" si="19"/>
        <v>1910</v>
      </c>
      <c r="G397">
        <v>0</v>
      </c>
      <c r="H397">
        <v>1910</v>
      </c>
      <c r="I397">
        <v>0</v>
      </c>
      <c r="J397">
        <v>0</v>
      </c>
      <c r="K397">
        <v>0</v>
      </c>
      <c r="L397">
        <v>263</v>
      </c>
      <c r="M397">
        <v>0</v>
      </c>
      <c r="N397">
        <v>2173</v>
      </c>
      <c r="O397">
        <v>0</v>
      </c>
      <c r="P397">
        <f t="shared" si="20"/>
        <v>1910</v>
      </c>
    </row>
    <row r="398" spans="1:16" x14ac:dyDescent="0.25">
      <c r="A398" t="s">
        <v>72</v>
      </c>
      <c r="B398" t="s">
        <v>39</v>
      </c>
      <c r="C398">
        <v>0</v>
      </c>
      <c r="D398">
        <v>0</v>
      </c>
      <c r="E398">
        <f t="shared" si="18"/>
        <v>0</v>
      </c>
      <c r="F398">
        <f t="shared" si="19"/>
        <v>1870</v>
      </c>
      <c r="G398">
        <v>0</v>
      </c>
      <c r="H398">
        <v>1870</v>
      </c>
      <c r="I398">
        <v>0</v>
      </c>
      <c r="J398">
        <v>0</v>
      </c>
      <c r="K398">
        <v>0</v>
      </c>
      <c r="L398">
        <v>263</v>
      </c>
      <c r="M398">
        <v>0</v>
      </c>
      <c r="N398">
        <v>2133</v>
      </c>
      <c r="O398">
        <v>0</v>
      </c>
      <c r="P398">
        <f t="shared" si="20"/>
        <v>1870</v>
      </c>
    </row>
    <row r="399" spans="1:16" x14ac:dyDescent="0.25">
      <c r="A399" t="s">
        <v>72</v>
      </c>
      <c r="B399" t="s">
        <v>40</v>
      </c>
      <c r="C399">
        <v>0</v>
      </c>
      <c r="D399">
        <v>0</v>
      </c>
      <c r="E399">
        <f t="shared" si="18"/>
        <v>0</v>
      </c>
      <c r="F399">
        <f t="shared" si="19"/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22</v>
      </c>
      <c r="M399">
        <v>0</v>
      </c>
      <c r="N399">
        <v>22</v>
      </c>
      <c r="O399">
        <v>0</v>
      </c>
      <c r="P399">
        <f t="shared" si="20"/>
        <v>0</v>
      </c>
    </row>
    <row r="400" spans="1:16" x14ac:dyDescent="0.25">
      <c r="A400" t="s">
        <v>72</v>
      </c>
      <c r="B400" t="s">
        <v>41</v>
      </c>
      <c r="C400">
        <v>0</v>
      </c>
      <c r="D400">
        <v>0</v>
      </c>
      <c r="E400">
        <f t="shared" si="18"/>
        <v>0</v>
      </c>
      <c r="F400">
        <f t="shared" si="19"/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f t="shared" si="20"/>
        <v>0</v>
      </c>
    </row>
    <row r="401" spans="1:16" x14ac:dyDescent="0.25">
      <c r="A401" t="s">
        <v>72</v>
      </c>
      <c r="B401" t="s">
        <v>42</v>
      </c>
      <c r="C401">
        <v>0</v>
      </c>
      <c r="D401">
        <v>0</v>
      </c>
      <c r="E401">
        <f t="shared" si="18"/>
        <v>0</v>
      </c>
      <c r="F401">
        <f t="shared" si="19"/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f t="shared" si="20"/>
        <v>0</v>
      </c>
    </row>
    <row r="402" spans="1:16" x14ac:dyDescent="0.25">
      <c r="A402" t="s">
        <v>72</v>
      </c>
      <c r="B402" t="s">
        <v>43</v>
      </c>
      <c r="C402">
        <v>0</v>
      </c>
      <c r="D402">
        <v>0</v>
      </c>
      <c r="E402">
        <f t="shared" si="18"/>
        <v>0</v>
      </c>
      <c r="F402">
        <f t="shared" si="19"/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f t="shared" si="20"/>
        <v>0</v>
      </c>
    </row>
    <row r="403" spans="1:16" x14ac:dyDescent="0.25">
      <c r="A403" t="s">
        <v>72</v>
      </c>
      <c r="B403" t="s">
        <v>44</v>
      </c>
      <c r="C403">
        <v>0</v>
      </c>
      <c r="D403">
        <v>0</v>
      </c>
      <c r="E403">
        <f t="shared" si="18"/>
        <v>0</v>
      </c>
      <c r="F403">
        <f t="shared" si="19"/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f t="shared" si="20"/>
        <v>0</v>
      </c>
    </row>
    <row r="404" spans="1:16" x14ac:dyDescent="0.25">
      <c r="A404" t="s">
        <v>72</v>
      </c>
      <c r="B404" t="s">
        <v>45</v>
      </c>
      <c r="C404">
        <v>0</v>
      </c>
      <c r="D404">
        <v>0</v>
      </c>
      <c r="E404">
        <f t="shared" si="18"/>
        <v>0</v>
      </c>
      <c r="F404">
        <f t="shared" si="19"/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f t="shared" si="20"/>
        <v>0</v>
      </c>
    </row>
    <row r="405" spans="1:16" x14ac:dyDescent="0.25">
      <c r="A405" t="s">
        <v>72</v>
      </c>
      <c r="B405" t="s">
        <v>46</v>
      </c>
      <c r="C405">
        <v>0</v>
      </c>
      <c r="D405">
        <v>0</v>
      </c>
      <c r="E405">
        <f t="shared" si="18"/>
        <v>0</v>
      </c>
      <c r="F405">
        <f t="shared" si="19"/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f t="shared" si="20"/>
        <v>0</v>
      </c>
    </row>
    <row r="406" spans="1:16" x14ac:dyDescent="0.25">
      <c r="A406" t="s">
        <v>72</v>
      </c>
      <c r="B406" t="s">
        <v>47</v>
      </c>
      <c r="C406">
        <v>0</v>
      </c>
      <c r="D406">
        <v>0</v>
      </c>
      <c r="E406">
        <f t="shared" si="18"/>
        <v>0</v>
      </c>
      <c r="F406">
        <f t="shared" si="19"/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f t="shared" si="20"/>
        <v>0</v>
      </c>
    </row>
    <row r="407" spans="1:16" x14ac:dyDescent="0.25">
      <c r="A407" t="s">
        <v>72</v>
      </c>
      <c r="B407" t="s">
        <v>48</v>
      </c>
      <c r="C407">
        <v>0</v>
      </c>
      <c r="D407">
        <v>0</v>
      </c>
      <c r="E407">
        <f t="shared" si="18"/>
        <v>0</v>
      </c>
      <c r="F407">
        <f t="shared" si="19"/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f t="shared" si="20"/>
        <v>0</v>
      </c>
    </row>
    <row r="408" spans="1:16" x14ac:dyDescent="0.25">
      <c r="A408" t="s">
        <v>72</v>
      </c>
      <c r="B408" t="s">
        <v>49</v>
      </c>
      <c r="C408">
        <v>0</v>
      </c>
      <c r="D408">
        <v>0</v>
      </c>
      <c r="E408">
        <f t="shared" si="18"/>
        <v>0</v>
      </c>
      <c r="F408">
        <f t="shared" si="19"/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f t="shared" si="20"/>
        <v>0</v>
      </c>
    </row>
    <row r="409" spans="1:16" x14ac:dyDescent="0.25">
      <c r="A409" t="s">
        <v>72</v>
      </c>
      <c r="B409" t="s">
        <v>50</v>
      </c>
      <c r="C409">
        <v>0</v>
      </c>
      <c r="D409">
        <v>0</v>
      </c>
      <c r="E409">
        <f t="shared" si="18"/>
        <v>0</v>
      </c>
      <c r="F409">
        <f t="shared" si="19"/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f t="shared" si="20"/>
        <v>0</v>
      </c>
    </row>
    <row r="410" spans="1:16" x14ac:dyDescent="0.25">
      <c r="A410" t="s">
        <v>72</v>
      </c>
      <c r="B410" t="s">
        <v>51</v>
      </c>
      <c r="C410">
        <v>0</v>
      </c>
      <c r="D410">
        <v>0</v>
      </c>
      <c r="E410">
        <f t="shared" si="18"/>
        <v>0</v>
      </c>
      <c r="F410">
        <f t="shared" si="19"/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f t="shared" si="20"/>
        <v>0</v>
      </c>
    </row>
    <row r="411" spans="1:16" x14ac:dyDescent="0.25">
      <c r="A411" t="s">
        <v>72</v>
      </c>
      <c r="B411" t="s">
        <v>52</v>
      </c>
      <c r="C411">
        <v>0</v>
      </c>
      <c r="D411">
        <v>0</v>
      </c>
      <c r="E411">
        <f t="shared" si="18"/>
        <v>0</v>
      </c>
      <c r="F411">
        <f t="shared" si="19"/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f t="shared" si="20"/>
        <v>0</v>
      </c>
    </row>
    <row r="412" spans="1:16" x14ac:dyDescent="0.25">
      <c r="A412" t="s">
        <v>72</v>
      </c>
      <c r="B412" t="s">
        <v>53</v>
      </c>
      <c r="C412">
        <v>0</v>
      </c>
      <c r="D412">
        <v>0</v>
      </c>
      <c r="E412">
        <f t="shared" si="18"/>
        <v>0</v>
      </c>
      <c r="F412">
        <f t="shared" si="19"/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22</v>
      </c>
      <c r="M412">
        <v>0</v>
      </c>
      <c r="N412">
        <v>22</v>
      </c>
      <c r="O412">
        <v>0</v>
      </c>
      <c r="P412">
        <f t="shared" si="20"/>
        <v>0</v>
      </c>
    </row>
    <row r="413" spans="1:16" x14ac:dyDescent="0.25">
      <c r="A413" t="s">
        <v>72</v>
      </c>
      <c r="B413" t="s">
        <v>54</v>
      </c>
      <c r="C413">
        <v>0</v>
      </c>
      <c r="D413">
        <v>0</v>
      </c>
      <c r="E413">
        <f t="shared" si="18"/>
        <v>0</v>
      </c>
      <c r="F413">
        <f t="shared" si="19"/>
        <v>1778</v>
      </c>
      <c r="G413">
        <v>0</v>
      </c>
      <c r="H413">
        <v>1778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1778</v>
      </c>
      <c r="O413">
        <v>0</v>
      </c>
      <c r="P413">
        <f t="shared" si="20"/>
        <v>1778</v>
      </c>
    </row>
    <row r="414" spans="1:16" x14ac:dyDescent="0.25">
      <c r="A414" t="s">
        <v>72</v>
      </c>
      <c r="B414" t="s">
        <v>55</v>
      </c>
      <c r="C414">
        <v>0</v>
      </c>
      <c r="D414">
        <v>0</v>
      </c>
      <c r="E414">
        <f t="shared" si="18"/>
        <v>0</v>
      </c>
      <c r="F414">
        <f t="shared" si="19"/>
        <v>505</v>
      </c>
      <c r="G414">
        <v>0</v>
      </c>
      <c r="H414">
        <v>505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505</v>
      </c>
      <c r="O414">
        <v>0</v>
      </c>
      <c r="P414">
        <f t="shared" si="20"/>
        <v>505</v>
      </c>
    </row>
    <row r="415" spans="1:16" x14ac:dyDescent="0.25">
      <c r="A415" t="s">
        <v>72</v>
      </c>
      <c r="B415" t="s">
        <v>56</v>
      </c>
      <c r="C415">
        <v>0</v>
      </c>
      <c r="D415">
        <v>0</v>
      </c>
      <c r="E415">
        <f t="shared" si="18"/>
        <v>0</v>
      </c>
      <c r="F415">
        <f t="shared" si="19"/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f t="shared" si="20"/>
        <v>0</v>
      </c>
    </row>
    <row r="416" spans="1:16" x14ac:dyDescent="0.25">
      <c r="A416" t="s">
        <v>72</v>
      </c>
      <c r="B416" t="s">
        <v>57</v>
      </c>
      <c r="C416">
        <v>0</v>
      </c>
      <c r="D416">
        <v>0</v>
      </c>
      <c r="E416">
        <f t="shared" si="18"/>
        <v>0</v>
      </c>
      <c r="F416">
        <f t="shared" si="19"/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f t="shared" si="20"/>
        <v>0</v>
      </c>
    </row>
    <row r="417" spans="1:16" x14ac:dyDescent="0.25">
      <c r="A417" t="s">
        <v>72</v>
      </c>
      <c r="B417" t="s">
        <v>58</v>
      </c>
      <c r="C417">
        <v>0</v>
      </c>
      <c r="D417">
        <v>0</v>
      </c>
      <c r="E417">
        <f t="shared" si="18"/>
        <v>0</v>
      </c>
      <c r="F417">
        <f t="shared" si="19"/>
        <v>1273</v>
      </c>
      <c r="G417">
        <v>0</v>
      </c>
      <c r="H417">
        <v>1273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1273</v>
      </c>
      <c r="O417">
        <v>0</v>
      </c>
      <c r="P417">
        <f t="shared" si="20"/>
        <v>1273</v>
      </c>
    </row>
    <row r="418" spans="1:16" x14ac:dyDescent="0.25">
      <c r="A418" t="s">
        <v>72</v>
      </c>
      <c r="B418" t="s">
        <v>59</v>
      </c>
      <c r="C418">
        <v>0</v>
      </c>
      <c r="D418">
        <v>0</v>
      </c>
      <c r="E418">
        <f t="shared" si="18"/>
        <v>0</v>
      </c>
      <c r="F418">
        <f t="shared" si="19"/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f t="shared" si="20"/>
        <v>0</v>
      </c>
    </row>
    <row r="419" spans="1:16" x14ac:dyDescent="0.25">
      <c r="A419" t="s">
        <v>72</v>
      </c>
      <c r="B419" t="s">
        <v>60</v>
      </c>
      <c r="C419">
        <v>0</v>
      </c>
      <c r="D419">
        <v>0</v>
      </c>
      <c r="E419">
        <f t="shared" si="18"/>
        <v>0</v>
      </c>
      <c r="F419">
        <f t="shared" si="19"/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f t="shared" si="20"/>
        <v>0</v>
      </c>
    </row>
    <row r="420" spans="1:16" x14ac:dyDescent="0.25">
      <c r="A420" t="s">
        <v>72</v>
      </c>
      <c r="B420" t="s">
        <v>61</v>
      </c>
      <c r="C420">
        <v>0</v>
      </c>
      <c r="D420">
        <v>0</v>
      </c>
      <c r="E420">
        <f t="shared" si="18"/>
        <v>0</v>
      </c>
      <c r="F420">
        <f t="shared" si="19"/>
        <v>92</v>
      </c>
      <c r="G420">
        <v>0</v>
      </c>
      <c r="H420">
        <v>92</v>
      </c>
      <c r="I420">
        <v>0</v>
      </c>
      <c r="J420">
        <v>0</v>
      </c>
      <c r="K420">
        <v>0</v>
      </c>
      <c r="L420">
        <v>241</v>
      </c>
      <c r="M420">
        <v>0</v>
      </c>
      <c r="N420">
        <v>334</v>
      </c>
      <c r="O420">
        <v>0</v>
      </c>
      <c r="P420">
        <f t="shared" si="20"/>
        <v>92</v>
      </c>
    </row>
    <row r="421" spans="1:16" x14ac:dyDescent="0.25">
      <c r="A421" t="s">
        <v>72</v>
      </c>
      <c r="B421" t="s">
        <v>62</v>
      </c>
      <c r="C421">
        <v>0</v>
      </c>
      <c r="D421">
        <v>0</v>
      </c>
      <c r="E421">
        <f t="shared" si="18"/>
        <v>0</v>
      </c>
      <c r="F421">
        <f t="shared" si="19"/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f t="shared" si="20"/>
        <v>0</v>
      </c>
    </row>
    <row r="422" spans="1:16" x14ac:dyDescent="0.25">
      <c r="A422" t="s">
        <v>72</v>
      </c>
      <c r="B422" t="s">
        <v>63</v>
      </c>
      <c r="C422">
        <v>0</v>
      </c>
      <c r="D422">
        <v>0</v>
      </c>
      <c r="E422">
        <f t="shared" si="18"/>
        <v>0</v>
      </c>
      <c r="F422">
        <f t="shared" si="19"/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158</v>
      </c>
      <c r="M422">
        <v>0</v>
      </c>
      <c r="N422">
        <v>158</v>
      </c>
      <c r="O422">
        <v>0</v>
      </c>
      <c r="P422">
        <f t="shared" si="20"/>
        <v>0</v>
      </c>
    </row>
    <row r="423" spans="1:16" x14ac:dyDescent="0.25">
      <c r="A423" t="s">
        <v>72</v>
      </c>
      <c r="B423" t="s">
        <v>64</v>
      </c>
      <c r="C423">
        <v>0</v>
      </c>
      <c r="D423">
        <v>0</v>
      </c>
      <c r="E423">
        <f t="shared" si="18"/>
        <v>0</v>
      </c>
      <c r="F423">
        <f t="shared" si="19"/>
        <v>92</v>
      </c>
      <c r="G423">
        <v>0</v>
      </c>
      <c r="H423">
        <v>92</v>
      </c>
      <c r="I423">
        <v>0</v>
      </c>
      <c r="J423">
        <v>0</v>
      </c>
      <c r="K423">
        <v>0</v>
      </c>
      <c r="L423">
        <v>83</v>
      </c>
      <c r="M423">
        <v>0</v>
      </c>
      <c r="N423">
        <v>176</v>
      </c>
      <c r="O423">
        <v>0</v>
      </c>
      <c r="P423">
        <f t="shared" si="20"/>
        <v>92</v>
      </c>
    </row>
    <row r="424" spans="1:16" x14ac:dyDescent="0.25">
      <c r="A424" t="s">
        <v>72</v>
      </c>
      <c r="B424" t="s">
        <v>65</v>
      </c>
      <c r="C424">
        <v>0</v>
      </c>
      <c r="D424">
        <v>0</v>
      </c>
      <c r="E424">
        <f t="shared" si="18"/>
        <v>0</v>
      </c>
      <c r="F424">
        <f t="shared" si="19"/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f t="shared" si="20"/>
        <v>0</v>
      </c>
    </row>
    <row r="425" spans="1:16" x14ac:dyDescent="0.25">
      <c r="A425" t="s">
        <v>72</v>
      </c>
      <c r="B425" t="s">
        <v>66</v>
      </c>
      <c r="C425">
        <v>0</v>
      </c>
      <c r="D425">
        <v>0</v>
      </c>
      <c r="E425">
        <f t="shared" si="18"/>
        <v>0</v>
      </c>
      <c r="F425">
        <f t="shared" si="19"/>
        <v>40</v>
      </c>
      <c r="G425">
        <v>0</v>
      </c>
      <c r="H425">
        <v>40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40</v>
      </c>
      <c r="O425">
        <v>0</v>
      </c>
      <c r="P425">
        <f t="shared" si="20"/>
        <v>40</v>
      </c>
    </row>
    <row r="426" spans="1:16" x14ac:dyDescent="0.25">
      <c r="A426" t="s">
        <v>73</v>
      </c>
      <c r="B426" t="s">
        <v>14</v>
      </c>
      <c r="C426">
        <v>0</v>
      </c>
      <c r="D426">
        <v>0</v>
      </c>
      <c r="E426">
        <f t="shared" si="18"/>
        <v>0</v>
      </c>
      <c r="F426">
        <f t="shared" si="19"/>
        <v>44127</v>
      </c>
      <c r="G426">
        <v>44127</v>
      </c>
      <c r="H426">
        <v>0</v>
      </c>
      <c r="I426">
        <v>114590</v>
      </c>
      <c r="J426">
        <v>56739</v>
      </c>
      <c r="K426">
        <v>0</v>
      </c>
      <c r="L426">
        <v>3159</v>
      </c>
      <c r="M426">
        <v>15300</v>
      </c>
      <c r="N426">
        <v>233915</v>
      </c>
      <c r="O426">
        <v>75198</v>
      </c>
      <c r="P426">
        <f t="shared" si="20"/>
        <v>230756</v>
      </c>
    </row>
    <row r="427" spans="1:16" x14ac:dyDescent="0.25">
      <c r="A427" t="s">
        <v>73</v>
      </c>
      <c r="B427" t="s">
        <v>15</v>
      </c>
      <c r="C427">
        <v>0</v>
      </c>
      <c r="D427">
        <v>0</v>
      </c>
      <c r="E427">
        <f t="shared" si="18"/>
        <v>0</v>
      </c>
      <c r="F427">
        <f t="shared" si="19"/>
        <v>100356</v>
      </c>
      <c r="G427">
        <v>60028</v>
      </c>
      <c r="H427">
        <v>40328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100356</v>
      </c>
      <c r="O427">
        <v>0</v>
      </c>
      <c r="P427">
        <f t="shared" si="20"/>
        <v>100356</v>
      </c>
    </row>
    <row r="428" spans="1:16" x14ac:dyDescent="0.25">
      <c r="A428" t="s">
        <v>73</v>
      </c>
      <c r="B428" t="s">
        <v>16</v>
      </c>
      <c r="C428">
        <v>0</v>
      </c>
      <c r="D428">
        <v>0</v>
      </c>
      <c r="E428">
        <f t="shared" si="18"/>
        <v>0</v>
      </c>
      <c r="F428">
        <f t="shared" si="19"/>
        <v>-63467</v>
      </c>
      <c r="G428">
        <v>-44127</v>
      </c>
      <c r="H428">
        <v>-19340</v>
      </c>
      <c r="I428">
        <v>-97352</v>
      </c>
      <c r="J428">
        <v>-7</v>
      </c>
      <c r="K428">
        <v>0</v>
      </c>
      <c r="L428">
        <v>0</v>
      </c>
      <c r="M428">
        <v>0</v>
      </c>
      <c r="N428">
        <v>-160826</v>
      </c>
      <c r="O428">
        <v>-7</v>
      </c>
      <c r="P428">
        <f t="shared" si="20"/>
        <v>-160826</v>
      </c>
    </row>
    <row r="429" spans="1:16" x14ac:dyDescent="0.25">
      <c r="A429" t="s">
        <v>73</v>
      </c>
      <c r="B429" t="s">
        <v>17</v>
      </c>
      <c r="C429">
        <v>0</v>
      </c>
      <c r="D429">
        <v>0</v>
      </c>
      <c r="E429">
        <f t="shared" si="18"/>
        <v>0</v>
      </c>
      <c r="F429">
        <f t="shared" si="19"/>
        <v>-369</v>
      </c>
      <c r="G429">
        <v>0</v>
      </c>
      <c r="H429">
        <v>-369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-369</v>
      </c>
      <c r="O429">
        <v>0</v>
      </c>
      <c r="P429">
        <f t="shared" si="20"/>
        <v>-369</v>
      </c>
    </row>
    <row r="430" spans="1:16" x14ac:dyDescent="0.25">
      <c r="A430" t="s">
        <v>73</v>
      </c>
      <c r="B430" t="s">
        <v>18</v>
      </c>
      <c r="C430">
        <v>0</v>
      </c>
      <c r="D430">
        <v>0</v>
      </c>
      <c r="E430">
        <f t="shared" si="18"/>
        <v>0</v>
      </c>
      <c r="F430">
        <f t="shared" si="19"/>
        <v>-2570</v>
      </c>
      <c r="G430">
        <v>0</v>
      </c>
      <c r="H430">
        <v>-2570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-2570</v>
      </c>
      <c r="O430">
        <v>0</v>
      </c>
      <c r="P430">
        <f t="shared" si="20"/>
        <v>-2570</v>
      </c>
    </row>
    <row r="431" spans="1:16" x14ac:dyDescent="0.25">
      <c r="A431" t="s">
        <v>73</v>
      </c>
      <c r="B431" t="s">
        <v>19</v>
      </c>
      <c r="C431">
        <v>0</v>
      </c>
      <c r="D431">
        <v>0</v>
      </c>
      <c r="E431">
        <f t="shared" si="18"/>
        <v>0</v>
      </c>
      <c r="F431">
        <f t="shared" si="19"/>
        <v>-3920</v>
      </c>
      <c r="G431">
        <v>-3443</v>
      </c>
      <c r="H431">
        <v>-477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-3920</v>
      </c>
      <c r="O431">
        <v>0</v>
      </c>
      <c r="P431">
        <f t="shared" si="20"/>
        <v>-3920</v>
      </c>
    </row>
    <row r="432" spans="1:16" x14ac:dyDescent="0.25">
      <c r="A432" t="s">
        <v>73</v>
      </c>
      <c r="B432" t="s">
        <v>20</v>
      </c>
      <c r="C432">
        <v>0</v>
      </c>
      <c r="D432">
        <v>0</v>
      </c>
      <c r="E432">
        <f t="shared" si="18"/>
        <v>0</v>
      </c>
      <c r="F432">
        <f t="shared" si="19"/>
        <v>74156</v>
      </c>
      <c r="G432">
        <v>56585</v>
      </c>
      <c r="H432">
        <v>17571</v>
      </c>
      <c r="I432">
        <v>17238</v>
      </c>
      <c r="J432">
        <v>56733</v>
      </c>
      <c r="K432">
        <v>0</v>
      </c>
      <c r="L432">
        <v>3159</v>
      </c>
      <c r="M432">
        <v>15300</v>
      </c>
      <c r="N432">
        <v>166585</v>
      </c>
      <c r="O432">
        <v>75191</v>
      </c>
      <c r="P432">
        <f t="shared" si="20"/>
        <v>163427</v>
      </c>
    </row>
    <row r="433" spans="1:16" x14ac:dyDescent="0.25">
      <c r="A433" t="s">
        <v>73</v>
      </c>
      <c r="B433" t="s">
        <v>21</v>
      </c>
      <c r="C433">
        <v>0</v>
      </c>
      <c r="D433">
        <v>0</v>
      </c>
      <c r="E433">
        <f t="shared" si="18"/>
        <v>0</v>
      </c>
      <c r="F433">
        <f t="shared" si="19"/>
        <v>-3911</v>
      </c>
      <c r="G433">
        <v>-3824</v>
      </c>
      <c r="H433">
        <v>-87</v>
      </c>
      <c r="I433">
        <v>-1433</v>
      </c>
      <c r="J433">
        <v>0</v>
      </c>
      <c r="K433">
        <v>0</v>
      </c>
      <c r="L433">
        <v>0</v>
      </c>
      <c r="M433">
        <v>0</v>
      </c>
      <c r="N433">
        <v>-5343</v>
      </c>
      <c r="O433">
        <v>4689</v>
      </c>
      <c r="P433">
        <f t="shared" si="20"/>
        <v>-5344</v>
      </c>
    </row>
    <row r="434" spans="1:16" x14ac:dyDescent="0.25">
      <c r="A434" t="s">
        <v>73</v>
      </c>
      <c r="B434" t="s">
        <v>22</v>
      </c>
      <c r="C434">
        <v>0</v>
      </c>
      <c r="D434">
        <v>0</v>
      </c>
      <c r="E434">
        <f t="shared" si="18"/>
        <v>0</v>
      </c>
      <c r="F434">
        <f t="shared" si="19"/>
        <v>-1953</v>
      </c>
      <c r="G434">
        <v>0</v>
      </c>
      <c r="H434">
        <v>-1953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-1953</v>
      </c>
      <c r="O434">
        <v>0</v>
      </c>
      <c r="P434">
        <f t="shared" si="20"/>
        <v>-1953</v>
      </c>
    </row>
    <row r="435" spans="1:16" s="5" customFormat="1" x14ac:dyDescent="0.25">
      <c r="A435" s="5" t="s">
        <v>73</v>
      </c>
      <c r="B435" s="5" t="s">
        <v>23</v>
      </c>
      <c r="C435" s="5">
        <v>0</v>
      </c>
      <c r="D435" s="5">
        <v>0</v>
      </c>
      <c r="E435">
        <f t="shared" si="18"/>
        <v>0</v>
      </c>
      <c r="F435" s="5">
        <f t="shared" si="19"/>
        <v>-24755</v>
      </c>
      <c r="G435" s="5">
        <v>-60409</v>
      </c>
      <c r="H435" s="5">
        <v>35654</v>
      </c>
      <c r="I435" s="5">
        <v>-7916</v>
      </c>
      <c r="J435" s="5">
        <v>-502</v>
      </c>
      <c r="K435" s="5">
        <v>0</v>
      </c>
      <c r="L435" s="5">
        <v>12978</v>
      </c>
      <c r="M435" s="5">
        <v>-15300</v>
      </c>
      <c r="N435" s="5">
        <v>-35495</v>
      </c>
      <c r="O435" s="5">
        <v>-14272</v>
      </c>
      <c r="P435">
        <f t="shared" si="20"/>
        <v>-48473</v>
      </c>
    </row>
    <row r="436" spans="1:16" x14ac:dyDescent="0.25">
      <c r="A436" t="s">
        <v>73</v>
      </c>
      <c r="B436" t="s">
        <v>24</v>
      </c>
      <c r="C436">
        <v>0</v>
      </c>
      <c r="D436">
        <v>0</v>
      </c>
      <c r="E436">
        <f t="shared" si="18"/>
        <v>0</v>
      </c>
      <c r="F436">
        <f t="shared" si="19"/>
        <v>-24496</v>
      </c>
      <c r="G436">
        <v>0</v>
      </c>
      <c r="H436">
        <v>-24496</v>
      </c>
      <c r="I436">
        <v>-7916</v>
      </c>
      <c r="J436">
        <v>0</v>
      </c>
      <c r="K436">
        <v>0</v>
      </c>
      <c r="L436">
        <v>12978</v>
      </c>
      <c r="M436">
        <v>-15300</v>
      </c>
      <c r="N436">
        <v>-34734</v>
      </c>
      <c r="O436">
        <v>-13770</v>
      </c>
      <c r="P436">
        <f t="shared" si="20"/>
        <v>-47712</v>
      </c>
    </row>
    <row r="437" spans="1:16" x14ac:dyDescent="0.25">
      <c r="A437" t="s">
        <v>73</v>
      </c>
      <c r="B437" t="s">
        <v>25</v>
      </c>
      <c r="C437">
        <v>0</v>
      </c>
      <c r="D437">
        <v>0</v>
      </c>
      <c r="E437">
        <f t="shared" si="18"/>
        <v>0</v>
      </c>
      <c r="F437">
        <f t="shared" si="19"/>
        <v>-24496</v>
      </c>
      <c r="G437">
        <v>0</v>
      </c>
      <c r="H437">
        <v>-24496</v>
      </c>
      <c r="I437">
        <v>-7916</v>
      </c>
      <c r="J437">
        <v>0</v>
      </c>
      <c r="K437">
        <v>0</v>
      </c>
      <c r="L437">
        <v>12978</v>
      </c>
      <c r="M437">
        <v>-15300</v>
      </c>
      <c r="N437">
        <v>-34734</v>
      </c>
      <c r="O437">
        <v>-13770</v>
      </c>
      <c r="P437">
        <f t="shared" si="20"/>
        <v>-47712</v>
      </c>
    </row>
    <row r="438" spans="1:16" x14ac:dyDescent="0.25">
      <c r="A438" t="s">
        <v>73</v>
      </c>
      <c r="B438" t="s">
        <v>26</v>
      </c>
      <c r="C438">
        <v>0</v>
      </c>
      <c r="D438">
        <v>0</v>
      </c>
      <c r="E438">
        <f t="shared" si="18"/>
        <v>0</v>
      </c>
      <c r="F438">
        <f t="shared" si="19"/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f t="shared" si="20"/>
        <v>0</v>
      </c>
    </row>
    <row r="439" spans="1:16" x14ac:dyDescent="0.25">
      <c r="A439" t="s">
        <v>73</v>
      </c>
      <c r="B439" t="s">
        <v>27</v>
      </c>
      <c r="C439">
        <v>0</v>
      </c>
      <c r="D439">
        <v>0</v>
      </c>
      <c r="E439">
        <f t="shared" si="18"/>
        <v>0</v>
      </c>
      <c r="F439">
        <f t="shared" si="19"/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f t="shared" si="20"/>
        <v>0</v>
      </c>
    </row>
    <row r="440" spans="1:16" x14ac:dyDescent="0.25">
      <c r="A440" t="s">
        <v>73</v>
      </c>
      <c r="B440" t="s">
        <v>28</v>
      </c>
      <c r="C440">
        <v>0</v>
      </c>
      <c r="D440">
        <v>0</v>
      </c>
      <c r="E440">
        <f t="shared" si="18"/>
        <v>0</v>
      </c>
      <c r="F440">
        <f t="shared" si="19"/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f t="shared" si="20"/>
        <v>0</v>
      </c>
    </row>
    <row r="441" spans="1:16" x14ac:dyDescent="0.25">
      <c r="A441" t="s">
        <v>73</v>
      </c>
      <c r="B441" t="s">
        <v>29</v>
      </c>
      <c r="C441">
        <v>0</v>
      </c>
      <c r="D441">
        <v>0</v>
      </c>
      <c r="E441">
        <f t="shared" si="18"/>
        <v>0</v>
      </c>
      <c r="F441">
        <f t="shared" si="19"/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f t="shared" si="20"/>
        <v>0</v>
      </c>
    </row>
    <row r="442" spans="1:16" x14ac:dyDescent="0.25">
      <c r="A442" t="s">
        <v>73</v>
      </c>
      <c r="B442" t="s">
        <v>30</v>
      </c>
      <c r="C442">
        <v>0</v>
      </c>
      <c r="D442">
        <v>0</v>
      </c>
      <c r="E442">
        <f t="shared" si="18"/>
        <v>0</v>
      </c>
      <c r="F442">
        <f t="shared" si="19"/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f t="shared" si="20"/>
        <v>0</v>
      </c>
    </row>
    <row r="443" spans="1:16" x14ac:dyDescent="0.25">
      <c r="A443" t="s">
        <v>73</v>
      </c>
      <c r="B443" t="s">
        <v>31</v>
      </c>
      <c r="C443">
        <v>0</v>
      </c>
      <c r="D443">
        <v>0</v>
      </c>
      <c r="E443">
        <f t="shared" si="18"/>
        <v>0</v>
      </c>
      <c r="F443">
        <f t="shared" si="19"/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f t="shared" si="20"/>
        <v>0</v>
      </c>
    </row>
    <row r="444" spans="1:16" x14ac:dyDescent="0.25">
      <c r="A444" t="s">
        <v>73</v>
      </c>
      <c r="B444" t="s">
        <v>32</v>
      </c>
      <c r="C444">
        <v>0</v>
      </c>
      <c r="D444">
        <v>0</v>
      </c>
      <c r="E444">
        <f t="shared" si="18"/>
        <v>0</v>
      </c>
      <c r="F444">
        <f t="shared" si="19"/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f t="shared" si="20"/>
        <v>0</v>
      </c>
    </row>
    <row r="445" spans="1:16" x14ac:dyDescent="0.25">
      <c r="A445" t="s">
        <v>73</v>
      </c>
      <c r="B445" t="s">
        <v>33</v>
      </c>
      <c r="C445">
        <v>0</v>
      </c>
      <c r="D445">
        <v>0</v>
      </c>
      <c r="E445">
        <f t="shared" si="18"/>
        <v>0</v>
      </c>
      <c r="F445">
        <f t="shared" si="19"/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f t="shared" si="20"/>
        <v>0</v>
      </c>
    </row>
    <row r="446" spans="1:16" x14ac:dyDescent="0.25">
      <c r="A446" t="s">
        <v>73</v>
      </c>
      <c r="B446" t="s">
        <v>34</v>
      </c>
      <c r="C446">
        <v>0</v>
      </c>
      <c r="D446">
        <v>0</v>
      </c>
      <c r="E446">
        <f t="shared" si="18"/>
        <v>0</v>
      </c>
      <c r="F446">
        <f t="shared" si="19"/>
        <v>-259</v>
      </c>
      <c r="G446">
        <v>-60409</v>
      </c>
      <c r="H446">
        <v>60150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-259</v>
      </c>
      <c r="O446">
        <v>0</v>
      </c>
      <c r="P446">
        <f t="shared" si="20"/>
        <v>-259</v>
      </c>
    </row>
    <row r="447" spans="1:16" x14ac:dyDescent="0.25">
      <c r="A447" t="s">
        <v>73</v>
      </c>
      <c r="B447" t="s">
        <v>35</v>
      </c>
      <c r="C447">
        <v>0</v>
      </c>
      <c r="D447">
        <v>0</v>
      </c>
      <c r="E447">
        <f t="shared" si="18"/>
        <v>0</v>
      </c>
      <c r="F447">
        <f t="shared" si="19"/>
        <v>0</v>
      </c>
      <c r="G447">
        <v>0</v>
      </c>
      <c r="H447">
        <v>0</v>
      </c>
      <c r="I447">
        <v>0</v>
      </c>
      <c r="J447">
        <v>-502</v>
      </c>
      <c r="K447">
        <v>0</v>
      </c>
      <c r="L447">
        <v>0</v>
      </c>
      <c r="M447">
        <v>0</v>
      </c>
      <c r="N447">
        <v>-502</v>
      </c>
      <c r="O447">
        <v>-502</v>
      </c>
      <c r="P447">
        <f t="shared" si="20"/>
        <v>-502</v>
      </c>
    </row>
    <row r="448" spans="1:16" x14ac:dyDescent="0.25">
      <c r="A448" t="s">
        <v>73</v>
      </c>
      <c r="B448" t="s">
        <v>36</v>
      </c>
      <c r="C448">
        <v>0</v>
      </c>
      <c r="D448">
        <v>0</v>
      </c>
      <c r="E448">
        <f t="shared" si="18"/>
        <v>0</v>
      </c>
      <c r="F448">
        <f t="shared" si="19"/>
        <v>0</v>
      </c>
      <c r="G448">
        <v>0</v>
      </c>
      <c r="H448">
        <v>0</v>
      </c>
      <c r="I448">
        <v>-10754</v>
      </c>
      <c r="J448">
        <v>0</v>
      </c>
      <c r="K448">
        <v>0</v>
      </c>
      <c r="L448">
        <v>-688</v>
      </c>
      <c r="M448">
        <v>0</v>
      </c>
      <c r="N448">
        <v>-11442</v>
      </c>
      <c r="O448">
        <v>0</v>
      </c>
      <c r="P448">
        <f t="shared" si="20"/>
        <v>-10754</v>
      </c>
    </row>
    <row r="449" spans="1:16" x14ac:dyDescent="0.25">
      <c r="A449" t="s">
        <v>73</v>
      </c>
      <c r="B449" t="s">
        <v>37</v>
      </c>
      <c r="C449">
        <v>0</v>
      </c>
      <c r="D449">
        <v>0</v>
      </c>
      <c r="E449">
        <f t="shared" si="18"/>
        <v>0</v>
      </c>
      <c r="F449">
        <f t="shared" si="19"/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-1224</v>
      </c>
      <c r="M449">
        <v>0</v>
      </c>
      <c r="N449">
        <v>-1224</v>
      </c>
      <c r="O449">
        <v>0</v>
      </c>
      <c r="P449">
        <f t="shared" si="20"/>
        <v>0</v>
      </c>
    </row>
    <row r="450" spans="1:16" x14ac:dyDescent="0.25">
      <c r="A450" t="s">
        <v>73</v>
      </c>
      <c r="B450" t="s">
        <v>38</v>
      </c>
      <c r="C450">
        <v>0</v>
      </c>
      <c r="D450">
        <v>0</v>
      </c>
      <c r="E450">
        <f t="shared" si="18"/>
        <v>0</v>
      </c>
      <c r="F450">
        <f t="shared" si="19"/>
        <v>51359</v>
      </c>
      <c r="G450">
        <v>0</v>
      </c>
      <c r="H450">
        <v>51359</v>
      </c>
      <c r="I450">
        <v>0</v>
      </c>
      <c r="J450">
        <v>56230</v>
      </c>
      <c r="K450">
        <v>0</v>
      </c>
      <c r="L450">
        <v>14225</v>
      </c>
      <c r="M450">
        <v>0</v>
      </c>
      <c r="N450">
        <v>121814</v>
      </c>
      <c r="O450">
        <v>56230</v>
      </c>
      <c r="P450">
        <f t="shared" si="20"/>
        <v>107589</v>
      </c>
    </row>
    <row r="451" spans="1:16" x14ac:dyDescent="0.25">
      <c r="A451" t="s">
        <v>73</v>
      </c>
      <c r="B451" t="s">
        <v>39</v>
      </c>
      <c r="C451">
        <v>0</v>
      </c>
      <c r="D451">
        <v>0</v>
      </c>
      <c r="E451">
        <f t="shared" ref="E451:E514" si="21">C451+D451</f>
        <v>0</v>
      </c>
      <c r="F451">
        <f t="shared" ref="F451:F514" si="22">G451+H451</f>
        <v>51359</v>
      </c>
      <c r="G451">
        <v>0</v>
      </c>
      <c r="H451">
        <v>51359</v>
      </c>
      <c r="I451">
        <v>0</v>
      </c>
      <c r="J451">
        <v>56230</v>
      </c>
      <c r="K451">
        <v>0</v>
      </c>
      <c r="L451">
        <v>14225</v>
      </c>
      <c r="M451">
        <v>0</v>
      </c>
      <c r="N451">
        <v>121814</v>
      </c>
      <c r="O451">
        <v>56230</v>
      </c>
      <c r="P451">
        <f t="shared" ref="P451:P514" si="23">E451+F451+I451+J451+K451+M451</f>
        <v>107589</v>
      </c>
    </row>
    <row r="452" spans="1:16" x14ac:dyDescent="0.25">
      <c r="A452" t="s">
        <v>73</v>
      </c>
      <c r="B452" t="s">
        <v>40</v>
      </c>
      <c r="C452">
        <v>0</v>
      </c>
      <c r="D452">
        <v>0</v>
      </c>
      <c r="E452">
        <f t="shared" si="21"/>
        <v>0</v>
      </c>
      <c r="F452">
        <f t="shared" si="22"/>
        <v>20592</v>
      </c>
      <c r="G452">
        <v>0</v>
      </c>
      <c r="H452">
        <v>20592</v>
      </c>
      <c r="I452">
        <v>0</v>
      </c>
      <c r="J452">
        <v>5867</v>
      </c>
      <c r="K452">
        <v>0</v>
      </c>
      <c r="L452">
        <v>10443</v>
      </c>
      <c r="M452">
        <v>0</v>
      </c>
      <c r="N452">
        <v>36902</v>
      </c>
      <c r="O452">
        <v>5867</v>
      </c>
      <c r="P452">
        <f t="shared" si="23"/>
        <v>26459</v>
      </c>
    </row>
    <row r="453" spans="1:16" x14ac:dyDescent="0.25">
      <c r="A453" t="s">
        <v>73</v>
      </c>
      <c r="B453" t="s">
        <v>41</v>
      </c>
      <c r="C453">
        <v>0</v>
      </c>
      <c r="D453">
        <v>0</v>
      </c>
      <c r="E453">
        <f t="shared" si="21"/>
        <v>0</v>
      </c>
      <c r="F453">
        <f t="shared" si="22"/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f t="shared" si="23"/>
        <v>0</v>
      </c>
    </row>
    <row r="454" spans="1:16" x14ac:dyDescent="0.25">
      <c r="A454" t="s">
        <v>73</v>
      </c>
      <c r="B454" t="s">
        <v>42</v>
      </c>
      <c r="C454">
        <v>0</v>
      </c>
      <c r="D454">
        <v>0</v>
      </c>
      <c r="E454">
        <f t="shared" si="21"/>
        <v>0</v>
      </c>
      <c r="F454">
        <f t="shared" si="22"/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f t="shared" si="23"/>
        <v>0</v>
      </c>
    </row>
    <row r="455" spans="1:16" x14ac:dyDescent="0.25">
      <c r="A455" t="s">
        <v>73</v>
      </c>
      <c r="B455" t="s">
        <v>43</v>
      </c>
      <c r="C455">
        <v>0</v>
      </c>
      <c r="D455">
        <v>0</v>
      </c>
      <c r="E455">
        <f t="shared" si="21"/>
        <v>0</v>
      </c>
      <c r="F455">
        <f t="shared" si="22"/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f t="shared" si="23"/>
        <v>0</v>
      </c>
    </row>
    <row r="456" spans="1:16" x14ac:dyDescent="0.25">
      <c r="A456" t="s">
        <v>73</v>
      </c>
      <c r="B456" t="s">
        <v>44</v>
      </c>
      <c r="C456">
        <v>0</v>
      </c>
      <c r="D456">
        <v>0</v>
      </c>
      <c r="E456">
        <f t="shared" si="21"/>
        <v>0</v>
      </c>
      <c r="F456">
        <f t="shared" si="22"/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f t="shared" si="23"/>
        <v>0</v>
      </c>
    </row>
    <row r="457" spans="1:16" x14ac:dyDescent="0.25">
      <c r="A457" t="s">
        <v>73</v>
      </c>
      <c r="B457" t="s">
        <v>45</v>
      </c>
      <c r="C457">
        <v>0</v>
      </c>
      <c r="D457">
        <v>0</v>
      </c>
      <c r="E457">
        <f t="shared" si="21"/>
        <v>0</v>
      </c>
      <c r="F457">
        <f t="shared" si="22"/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f t="shared" si="23"/>
        <v>0</v>
      </c>
    </row>
    <row r="458" spans="1:16" x14ac:dyDescent="0.25">
      <c r="A458" t="s">
        <v>73</v>
      </c>
      <c r="B458" t="s">
        <v>46</v>
      </c>
      <c r="C458">
        <v>0</v>
      </c>
      <c r="D458">
        <v>0</v>
      </c>
      <c r="E458">
        <f t="shared" si="21"/>
        <v>0</v>
      </c>
      <c r="F458">
        <f t="shared" si="22"/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f t="shared" si="23"/>
        <v>0</v>
      </c>
    </row>
    <row r="459" spans="1:16" x14ac:dyDescent="0.25">
      <c r="A459" t="s">
        <v>73</v>
      </c>
      <c r="B459" t="s">
        <v>47</v>
      </c>
      <c r="C459">
        <v>0</v>
      </c>
      <c r="D459">
        <v>0</v>
      </c>
      <c r="E459">
        <f t="shared" si="21"/>
        <v>0</v>
      </c>
      <c r="F459">
        <f t="shared" si="22"/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f t="shared" si="23"/>
        <v>0</v>
      </c>
    </row>
    <row r="460" spans="1:16" x14ac:dyDescent="0.25">
      <c r="A460" t="s">
        <v>73</v>
      </c>
      <c r="B460" t="s">
        <v>48</v>
      </c>
      <c r="C460">
        <v>0</v>
      </c>
      <c r="D460">
        <v>0</v>
      </c>
      <c r="E460">
        <f t="shared" si="21"/>
        <v>0</v>
      </c>
      <c r="F460">
        <f t="shared" si="22"/>
        <v>0</v>
      </c>
      <c r="G460">
        <v>0</v>
      </c>
      <c r="H460">
        <v>0</v>
      </c>
      <c r="I460">
        <v>0</v>
      </c>
      <c r="J460">
        <v>880</v>
      </c>
      <c r="K460">
        <v>0</v>
      </c>
      <c r="L460">
        <v>0</v>
      </c>
      <c r="M460">
        <v>0</v>
      </c>
      <c r="N460">
        <v>880</v>
      </c>
      <c r="O460">
        <v>880</v>
      </c>
      <c r="P460">
        <f t="shared" si="23"/>
        <v>880</v>
      </c>
    </row>
    <row r="461" spans="1:16" x14ac:dyDescent="0.25">
      <c r="A461" t="s">
        <v>73</v>
      </c>
      <c r="B461" t="s">
        <v>49</v>
      </c>
      <c r="C461">
        <v>0</v>
      </c>
      <c r="D461">
        <v>0</v>
      </c>
      <c r="E461">
        <f t="shared" si="21"/>
        <v>0</v>
      </c>
      <c r="F461">
        <f t="shared" si="22"/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f t="shared" si="23"/>
        <v>0</v>
      </c>
    </row>
    <row r="462" spans="1:16" x14ac:dyDescent="0.25">
      <c r="A462" t="s">
        <v>73</v>
      </c>
      <c r="B462" t="s">
        <v>50</v>
      </c>
      <c r="C462">
        <v>0</v>
      </c>
      <c r="D462">
        <v>0</v>
      </c>
      <c r="E462">
        <f t="shared" si="21"/>
        <v>0</v>
      </c>
      <c r="F462">
        <f t="shared" si="22"/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f t="shared" si="23"/>
        <v>0</v>
      </c>
    </row>
    <row r="463" spans="1:16" x14ac:dyDescent="0.25">
      <c r="A463" t="s">
        <v>73</v>
      </c>
      <c r="B463" t="s">
        <v>51</v>
      </c>
      <c r="C463">
        <v>0</v>
      </c>
      <c r="D463">
        <v>0</v>
      </c>
      <c r="E463">
        <f t="shared" si="21"/>
        <v>0</v>
      </c>
      <c r="F463">
        <f t="shared" si="22"/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f t="shared" si="23"/>
        <v>0</v>
      </c>
    </row>
    <row r="464" spans="1:16" x14ac:dyDescent="0.25">
      <c r="A464" t="s">
        <v>73</v>
      </c>
      <c r="B464" t="s">
        <v>52</v>
      </c>
      <c r="C464">
        <v>0</v>
      </c>
      <c r="D464">
        <v>0</v>
      </c>
      <c r="E464">
        <f t="shared" si="21"/>
        <v>0</v>
      </c>
      <c r="F464">
        <f t="shared" si="22"/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f t="shared" si="23"/>
        <v>0</v>
      </c>
    </row>
    <row r="465" spans="1:16" x14ac:dyDescent="0.25">
      <c r="A465" t="s">
        <v>73</v>
      </c>
      <c r="B465" t="s">
        <v>53</v>
      </c>
      <c r="C465">
        <v>0</v>
      </c>
      <c r="D465">
        <v>0</v>
      </c>
      <c r="E465">
        <f t="shared" si="21"/>
        <v>0</v>
      </c>
      <c r="F465">
        <f t="shared" si="22"/>
        <v>20592</v>
      </c>
      <c r="G465">
        <v>0</v>
      </c>
      <c r="H465">
        <v>20592</v>
      </c>
      <c r="I465">
        <v>0</v>
      </c>
      <c r="J465">
        <v>4987</v>
      </c>
      <c r="K465">
        <v>0</v>
      </c>
      <c r="L465">
        <v>10443</v>
      </c>
      <c r="M465">
        <v>0</v>
      </c>
      <c r="N465">
        <v>36022</v>
      </c>
      <c r="O465">
        <v>4987</v>
      </c>
      <c r="P465">
        <f t="shared" si="23"/>
        <v>25579</v>
      </c>
    </row>
    <row r="466" spans="1:16" x14ac:dyDescent="0.25">
      <c r="A466" t="s">
        <v>73</v>
      </c>
      <c r="B466" t="s">
        <v>54</v>
      </c>
      <c r="C466">
        <v>0</v>
      </c>
      <c r="D466">
        <v>0</v>
      </c>
      <c r="E466">
        <f t="shared" si="21"/>
        <v>0</v>
      </c>
      <c r="F466">
        <f t="shared" si="22"/>
        <v>24322</v>
      </c>
      <c r="G466">
        <v>0</v>
      </c>
      <c r="H466">
        <v>24322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24322</v>
      </c>
      <c r="O466">
        <v>0</v>
      </c>
      <c r="P466">
        <f t="shared" si="23"/>
        <v>24322</v>
      </c>
    </row>
    <row r="467" spans="1:16" x14ac:dyDescent="0.25">
      <c r="A467" t="s">
        <v>73</v>
      </c>
      <c r="B467" t="s">
        <v>55</v>
      </c>
      <c r="C467">
        <v>0</v>
      </c>
      <c r="D467">
        <v>0</v>
      </c>
      <c r="E467">
        <f t="shared" si="21"/>
        <v>0</v>
      </c>
      <c r="F467">
        <f t="shared" si="22"/>
        <v>21181</v>
      </c>
      <c r="G467">
        <v>0</v>
      </c>
      <c r="H467">
        <v>21181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21181</v>
      </c>
      <c r="O467">
        <v>0</v>
      </c>
      <c r="P467">
        <f t="shared" si="23"/>
        <v>21181</v>
      </c>
    </row>
    <row r="468" spans="1:16" x14ac:dyDescent="0.25">
      <c r="A468" t="s">
        <v>73</v>
      </c>
      <c r="B468" t="s">
        <v>56</v>
      </c>
      <c r="C468">
        <v>0</v>
      </c>
      <c r="D468">
        <v>0</v>
      </c>
      <c r="E468">
        <f t="shared" si="21"/>
        <v>0</v>
      </c>
      <c r="F468">
        <f t="shared" si="22"/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f t="shared" si="23"/>
        <v>0</v>
      </c>
    </row>
    <row r="469" spans="1:16" x14ac:dyDescent="0.25">
      <c r="A469" t="s">
        <v>73</v>
      </c>
      <c r="B469" t="s">
        <v>57</v>
      </c>
      <c r="C469">
        <v>0</v>
      </c>
      <c r="D469">
        <v>0</v>
      </c>
      <c r="E469">
        <f t="shared" si="21"/>
        <v>0</v>
      </c>
      <c r="F469">
        <f t="shared" si="22"/>
        <v>3141</v>
      </c>
      <c r="G469">
        <v>0</v>
      </c>
      <c r="H469">
        <v>3141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3141</v>
      </c>
      <c r="O469">
        <v>0</v>
      </c>
      <c r="P469">
        <f t="shared" si="23"/>
        <v>3141</v>
      </c>
    </row>
    <row r="470" spans="1:16" x14ac:dyDescent="0.25">
      <c r="A470" t="s">
        <v>73</v>
      </c>
      <c r="B470" t="s">
        <v>58</v>
      </c>
      <c r="C470">
        <v>0</v>
      </c>
      <c r="D470">
        <v>0</v>
      </c>
      <c r="E470">
        <f t="shared" si="21"/>
        <v>0</v>
      </c>
      <c r="F470">
        <f t="shared" si="22"/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f t="shared" si="23"/>
        <v>0</v>
      </c>
    </row>
    <row r="471" spans="1:16" x14ac:dyDescent="0.25">
      <c r="A471" t="s">
        <v>73</v>
      </c>
      <c r="B471" t="s">
        <v>59</v>
      </c>
      <c r="C471">
        <v>0</v>
      </c>
      <c r="D471">
        <v>0</v>
      </c>
      <c r="E471">
        <f t="shared" si="21"/>
        <v>0</v>
      </c>
      <c r="F471">
        <f t="shared" si="22"/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f t="shared" si="23"/>
        <v>0</v>
      </c>
    </row>
    <row r="472" spans="1:16" x14ac:dyDescent="0.25">
      <c r="A472" t="s">
        <v>73</v>
      </c>
      <c r="B472" t="s">
        <v>60</v>
      </c>
      <c r="C472">
        <v>0</v>
      </c>
      <c r="D472">
        <v>0</v>
      </c>
      <c r="E472">
        <f t="shared" si="21"/>
        <v>0</v>
      </c>
      <c r="F472">
        <f t="shared" si="22"/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f t="shared" si="23"/>
        <v>0</v>
      </c>
    </row>
    <row r="473" spans="1:16" x14ac:dyDescent="0.25">
      <c r="A473" t="s">
        <v>73</v>
      </c>
      <c r="B473" t="s">
        <v>61</v>
      </c>
      <c r="C473">
        <v>0</v>
      </c>
      <c r="D473">
        <v>0</v>
      </c>
      <c r="E473">
        <f t="shared" si="21"/>
        <v>0</v>
      </c>
      <c r="F473">
        <f t="shared" si="22"/>
        <v>6445</v>
      </c>
      <c r="G473">
        <v>0</v>
      </c>
      <c r="H473">
        <v>6445</v>
      </c>
      <c r="I473">
        <v>0</v>
      </c>
      <c r="J473">
        <v>50363</v>
      </c>
      <c r="K473">
        <v>0</v>
      </c>
      <c r="L473">
        <v>3782</v>
      </c>
      <c r="M473">
        <v>0</v>
      </c>
      <c r="N473">
        <v>60590</v>
      </c>
      <c r="O473">
        <v>50363</v>
      </c>
      <c r="P473">
        <f t="shared" si="23"/>
        <v>56808</v>
      </c>
    </row>
    <row r="474" spans="1:16" x14ac:dyDescent="0.25">
      <c r="A474" t="s">
        <v>73</v>
      </c>
      <c r="B474" t="s">
        <v>62</v>
      </c>
      <c r="C474">
        <v>0</v>
      </c>
      <c r="D474">
        <v>0</v>
      </c>
      <c r="E474">
        <f t="shared" si="21"/>
        <v>0</v>
      </c>
      <c r="F474">
        <f t="shared" si="22"/>
        <v>4300</v>
      </c>
      <c r="G474">
        <v>0</v>
      </c>
      <c r="H474">
        <v>4300</v>
      </c>
      <c r="I474">
        <v>0</v>
      </c>
      <c r="J474">
        <v>0</v>
      </c>
      <c r="K474">
        <v>0</v>
      </c>
      <c r="L474">
        <v>249</v>
      </c>
      <c r="M474">
        <v>0</v>
      </c>
      <c r="N474">
        <v>4549</v>
      </c>
      <c r="O474">
        <v>0</v>
      </c>
      <c r="P474">
        <f t="shared" si="23"/>
        <v>4300</v>
      </c>
    </row>
    <row r="475" spans="1:16" x14ac:dyDescent="0.25">
      <c r="A475" t="s">
        <v>73</v>
      </c>
      <c r="B475" t="s">
        <v>63</v>
      </c>
      <c r="C475">
        <v>0</v>
      </c>
      <c r="D475">
        <v>0</v>
      </c>
      <c r="E475">
        <f t="shared" si="21"/>
        <v>0</v>
      </c>
      <c r="F475">
        <f t="shared" si="22"/>
        <v>902</v>
      </c>
      <c r="G475">
        <v>0</v>
      </c>
      <c r="H475">
        <v>902</v>
      </c>
      <c r="I475">
        <v>0</v>
      </c>
      <c r="J475">
        <v>0</v>
      </c>
      <c r="K475">
        <v>0</v>
      </c>
      <c r="L475">
        <v>349</v>
      </c>
      <c r="M475">
        <v>0</v>
      </c>
      <c r="N475">
        <v>1250</v>
      </c>
      <c r="O475">
        <v>0</v>
      </c>
      <c r="P475">
        <f t="shared" si="23"/>
        <v>902</v>
      </c>
    </row>
    <row r="476" spans="1:16" x14ac:dyDescent="0.25">
      <c r="A476" t="s">
        <v>73</v>
      </c>
      <c r="B476" t="s">
        <v>64</v>
      </c>
      <c r="C476">
        <v>0</v>
      </c>
      <c r="D476">
        <v>0</v>
      </c>
      <c r="E476">
        <f t="shared" si="21"/>
        <v>0</v>
      </c>
      <c r="F476">
        <f t="shared" si="22"/>
        <v>1244</v>
      </c>
      <c r="G476">
        <v>0</v>
      </c>
      <c r="H476">
        <v>1244</v>
      </c>
      <c r="I476">
        <v>0</v>
      </c>
      <c r="J476">
        <v>50363</v>
      </c>
      <c r="K476">
        <v>0</v>
      </c>
      <c r="L476">
        <v>3184</v>
      </c>
      <c r="M476">
        <v>0</v>
      </c>
      <c r="N476">
        <v>54791</v>
      </c>
      <c r="O476">
        <v>50363</v>
      </c>
      <c r="P476">
        <f t="shared" si="23"/>
        <v>51607</v>
      </c>
    </row>
    <row r="477" spans="1:16" x14ac:dyDescent="0.25">
      <c r="A477" t="s">
        <v>73</v>
      </c>
      <c r="B477" t="s">
        <v>65</v>
      </c>
      <c r="C477">
        <v>0</v>
      </c>
      <c r="D477">
        <v>0</v>
      </c>
      <c r="E477">
        <f t="shared" si="21"/>
        <v>0</v>
      </c>
      <c r="F477">
        <f t="shared" si="22"/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f t="shared" si="23"/>
        <v>0</v>
      </c>
    </row>
    <row r="478" spans="1:16" x14ac:dyDescent="0.25">
      <c r="A478" t="s">
        <v>73</v>
      </c>
      <c r="B478" t="s">
        <v>66</v>
      </c>
      <c r="C478">
        <v>0</v>
      </c>
      <c r="D478">
        <v>0</v>
      </c>
      <c r="E478">
        <f t="shared" si="21"/>
        <v>0</v>
      </c>
      <c r="F478">
        <f t="shared" si="22"/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f t="shared" si="23"/>
        <v>0</v>
      </c>
    </row>
    <row r="479" spans="1:16" x14ac:dyDescent="0.25">
      <c r="A479" t="s">
        <v>74</v>
      </c>
      <c r="B479" t="s">
        <v>14</v>
      </c>
      <c r="C479">
        <v>0</v>
      </c>
      <c r="D479">
        <v>0</v>
      </c>
      <c r="E479">
        <f t="shared" si="21"/>
        <v>0</v>
      </c>
      <c r="F479">
        <f t="shared" si="22"/>
        <v>0</v>
      </c>
      <c r="G479">
        <v>0</v>
      </c>
      <c r="H479">
        <v>0</v>
      </c>
      <c r="I479">
        <v>0</v>
      </c>
      <c r="J479">
        <v>1466</v>
      </c>
      <c r="K479">
        <v>0</v>
      </c>
      <c r="L479">
        <v>231</v>
      </c>
      <c r="M479">
        <v>3</v>
      </c>
      <c r="N479">
        <v>1699</v>
      </c>
      <c r="O479">
        <v>1699</v>
      </c>
      <c r="P479">
        <f t="shared" si="23"/>
        <v>1469</v>
      </c>
    </row>
    <row r="480" spans="1:16" x14ac:dyDescent="0.25">
      <c r="A480" t="s">
        <v>74</v>
      </c>
      <c r="B480" t="s">
        <v>15</v>
      </c>
      <c r="C480">
        <v>0</v>
      </c>
      <c r="D480">
        <v>0</v>
      </c>
      <c r="E480">
        <f t="shared" si="21"/>
        <v>0</v>
      </c>
      <c r="F480">
        <f t="shared" si="22"/>
        <v>4129</v>
      </c>
      <c r="G480">
        <v>0</v>
      </c>
      <c r="H480">
        <v>4129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4129</v>
      </c>
      <c r="O480">
        <v>0</v>
      </c>
      <c r="P480">
        <f t="shared" si="23"/>
        <v>4129</v>
      </c>
    </row>
    <row r="481" spans="1:16" x14ac:dyDescent="0.25">
      <c r="A481" t="s">
        <v>74</v>
      </c>
      <c r="B481" t="s">
        <v>16</v>
      </c>
      <c r="C481">
        <v>0</v>
      </c>
      <c r="D481">
        <v>0</v>
      </c>
      <c r="E481">
        <f t="shared" si="21"/>
        <v>0</v>
      </c>
      <c r="F481">
        <f t="shared" si="22"/>
        <v>-29</v>
      </c>
      <c r="G481">
        <v>0</v>
      </c>
      <c r="H481">
        <v>-29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-29</v>
      </c>
      <c r="O481">
        <v>0</v>
      </c>
      <c r="P481">
        <f t="shared" si="23"/>
        <v>-29</v>
      </c>
    </row>
    <row r="482" spans="1:16" x14ac:dyDescent="0.25">
      <c r="A482" t="s">
        <v>74</v>
      </c>
      <c r="B482" t="s">
        <v>17</v>
      </c>
      <c r="C482">
        <v>0</v>
      </c>
      <c r="D482">
        <v>0</v>
      </c>
      <c r="E482">
        <f t="shared" si="21"/>
        <v>0</v>
      </c>
      <c r="F482">
        <f t="shared" si="22"/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f t="shared" si="23"/>
        <v>0</v>
      </c>
    </row>
    <row r="483" spans="1:16" x14ac:dyDescent="0.25">
      <c r="A483" t="s">
        <v>74</v>
      </c>
      <c r="B483" t="s">
        <v>18</v>
      </c>
      <c r="C483">
        <v>0</v>
      </c>
      <c r="D483">
        <v>0</v>
      </c>
      <c r="E483">
        <f t="shared" si="21"/>
        <v>0</v>
      </c>
      <c r="F483">
        <f t="shared" si="22"/>
        <v>-532</v>
      </c>
      <c r="G483">
        <v>0</v>
      </c>
      <c r="H483">
        <v>-532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-532</v>
      </c>
      <c r="O483">
        <v>0</v>
      </c>
      <c r="P483">
        <f t="shared" si="23"/>
        <v>-532</v>
      </c>
    </row>
    <row r="484" spans="1:16" x14ac:dyDescent="0.25">
      <c r="A484" t="s">
        <v>74</v>
      </c>
      <c r="B484" t="s">
        <v>19</v>
      </c>
      <c r="C484">
        <v>0</v>
      </c>
      <c r="D484">
        <v>0</v>
      </c>
      <c r="E484">
        <f t="shared" si="21"/>
        <v>0</v>
      </c>
      <c r="F484">
        <f t="shared" si="22"/>
        <v>-21</v>
      </c>
      <c r="G484">
        <v>0</v>
      </c>
      <c r="H484">
        <v>-21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-21</v>
      </c>
      <c r="O484">
        <v>0</v>
      </c>
      <c r="P484">
        <f t="shared" si="23"/>
        <v>-21</v>
      </c>
    </row>
    <row r="485" spans="1:16" x14ac:dyDescent="0.25">
      <c r="A485" t="s">
        <v>74</v>
      </c>
      <c r="B485" t="s">
        <v>20</v>
      </c>
      <c r="C485">
        <v>0</v>
      </c>
      <c r="D485">
        <v>0</v>
      </c>
      <c r="E485">
        <f t="shared" si="21"/>
        <v>0</v>
      </c>
      <c r="F485">
        <f t="shared" si="22"/>
        <v>3548</v>
      </c>
      <c r="G485">
        <v>0</v>
      </c>
      <c r="H485">
        <v>3548</v>
      </c>
      <c r="I485">
        <v>0</v>
      </c>
      <c r="J485">
        <v>1466</v>
      </c>
      <c r="K485">
        <v>0</v>
      </c>
      <c r="L485">
        <v>231</v>
      </c>
      <c r="M485">
        <v>3</v>
      </c>
      <c r="N485">
        <v>5247</v>
      </c>
      <c r="O485">
        <v>1699</v>
      </c>
      <c r="P485">
        <f t="shared" si="23"/>
        <v>5017</v>
      </c>
    </row>
    <row r="486" spans="1:16" x14ac:dyDescent="0.25">
      <c r="A486" t="s">
        <v>74</v>
      </c>
      <c r="B486" t="s">
        <v>21</v>
      </c>
      <c r="C486">
        <v>0</v>
      </c>
      <c r="D486">
        <v>0</v>
      </c>
      <c r="E486">
        <f t="shared" si="21"/>
        <v>0</v>
      </c>
      <c r="F486">
        <f t="shared" si="22"/>
        <v>-4</v>
      </c>
      <c r="G486">
        <v>0</v>
      </c>
      <c r="H486">
        <v>-4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-4</v>
      </c>
      <c r="O486">
        <v>231</v>
      </c>
      <c r="P486">
        <f t="shared" si="23"/>
        <v>-4</v>
      </c>
    </row>
    <row r="487" spans="1:16" x14ac:dyDescent="0.25">
      <c r="A487" t="s">
        <v>74</v>
      </c>
      <c r="B487" t="s">
        <v>22</v>
      </c>
      <c r="C487">
        <v>0</v>
      </c>
      <c r="D487">
        <v>0</v>
      </c>
      <c r="E487">
        <f t="shared" si="21"/>
        <v>0</v>
      </c>
      <c r="F487">
        <f t="shared" si="22"/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f t="shared" si="23"/>
        <v>0</v>
      </c>
    </row>
    <row r="488" spans="1:16" x14ac:dyDescent="0.25">
      <c r="A488" t="s">
        <v>74</v>
      </c>
      <c r="B488" t="s">
        <v>23</v>
      </c>
      <c r="C488">
        <v>0</v>
      </c>
      <c r="D488">
        <v>0</v>
      </c>
      <c r="E488">
        <f t="shared" si="21"/>
        <v>0</v>
      </c>
      <c r="F488">
        <f t="shared" si="22"/>
        <v>-843</v>
      </c>
      <c r="G488">
        <v>0</v>
      </c>
      <c r="H488">
        <v>-843</v>
      </c>
      <c r="I488">
        <v>0</v>
      </c>
      <c r="J488">
        <v>-13</v>
      </c>
      <c r="K488">
        <v>0</v>
      </c>
      <c r="L488">
        <v>322</v>
      </c>
      <c r="M488">
        <v>0</v>
      </c>
      <c r="N488">
        <v>-533</v>
      </c>
      <c r="O488">
        <v>-13</v>
      </c>
      <c r="P488">
        <f t="shared" si="23"/>
        <v>-856</v>
      </c>
    </row>
    <row r="489" spans="1:16" x14ac:dyDescent="0.25">
      <c r="A489" t="s">
        <v>74</v>
      </c>
      <c r="B489" t="s">
        <v>24</v>
      </c>
      <c r="C489">
        <v>0</v>
      </c>
      <c r="D489">
        <v>0</v>
      </c>
      <c r="E489">
        <f t="shared" si="21"/>
        <v>0</v>
      </c>
      <c r="F489">
        <f t="shared" si="22"/>
        <v>-843</v>
      </c>
      <c r="G489">
        <v>0</v>
      </c>
      <c r="H489">
        <v>-843</v>
      </c>
      <c r="I489">
        <v>0</v>
      </c>
      <c r="J489">
        <v>0</v>
      </c>
      <c r="K489">
        <v>0</v>
      </c>
      <c r="L489">
        <v>322</v>
      </c>
      <c r="M489">
        <v>0</v>
      </c>
      <c r="N489">
        <v>-521</v>
      </c>
      <c r="O489">
        <v>0</v>
      </c>
      <c r="P489">
        <f t="shared" si="23"/>
        <v>-843</v>
      </c>
    </row>
    <row r="490" spans="1:16" x14ac:dyDescent="0.25">
      <c r="A490" t="s">
        <v>74</v>
      </c>
      <c r="B490" t="s">
        <v>25</v>
      </c>
      <c r="C490">
        <v>0</v>
      </c>
      <c r="D490">
        <v>0</v>
      </c>
      <c r="E490">
        <f t="shared" si="21"/>
        <v>0</v>
      </c>
      <c r="F490">
        <f t="shared" si="22"/>
        <v>-843</v>
      </c>
      <c r="G490">
        <v>0</v>
      </c>
      <c r="H490">
        <v>-843</v>
      </c>
      <c r="I490">
        <v>0</v>
      </c>
      <c r="J490">
        <v>0</v>
      </c>
      <c r="K490">
        <v>0</v>
      </c>
      <c r="L490">
        <v>322</v>
      </c>
      <c r="M490">
        <v>0</v>
      </c>
      <c r="N490">
        <v>-521</v>
      </c>
      <c r="O490">
        <v>0</v>
      </c>
      <c r="P490">
        <f t="shared" si="23"/>
        <v>-843</v>
      </c>
    </row>
    <row r="491" spans="1:16" x14ac:dyDescent="0.25">
      <c r="A491" t="s">
        <v>74</v>
      </c>
      <c r="B491" t="s">
        <v>26</v>
      </c>
      <c r="C491">
        <v>0</v>
      </c>
      <c r="D491">
        <v>0</v>
      </c>
      <c r="E491">
        <f t="shared" si="21"/>
        <v>0</v>
      </c>
      <c r="F491">
        <f t="shared" si="22"/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f t="shared" si="23"/>
        <v>0</v>
      </c>
    </row>
    <row r="492" spans="1:16" x14ac:dyDescent="0.25">
      <c r="A492" t="s">
        <v>74</v>
      </c>
      <c r="B492" t="s">
        <v>27</v>
      </c>
      <c r="C492">
        <v>0</v>
      </c>
      <c r="D492">
        <v>0</v>
      </c>
      <c r="E492">
        <f t="shared" si="21"/>
        <v>0</v>
      </c>
      <c r="F492">
        <f t="shared" si="22"/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f t="shared" si="23"/>
        <v>0</v>
      </c>
    </row>
    <row r="493" spans="1:16" x14ac:dyDescent="0.25">
      <c r="A493" t="s">
        <v>74</v>
      </c>
      <c r="B493" t="s">
        <v>28</v>
      </c>
      <c r="C493">
        <v>0</v>
      </c>
      <c r="D493">
        <v>0</v>
      </c>
      <c r="E493">
        <f t="shared" si="21"/>
        <v>0</v>
      </c>
      <c r="F493">
        <f t="shared" si="22"/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f t="shared" si="23"/>
        <v>0</v>
      </c>
    </row>
    <row r="494" spans="1:16" x14ac:dyDescent="0.25">
      <c r="A494" t="s">
        <v>74</v>
      </c>
      <c r="B494" t="s">
        <v>29</v>
      </c>
      <c r="C494">
        <v>0</v>
      </c>
      <c r="D494">
        <v>0</v>
      </c>
      <c r="E494">
        <f t="shared" si="21"/>
        <v>0</v>
      </c>
      <c r="F494">
        <f t="shared" si="22"/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f t="shared" si="23"/>
        <v>0</v>
      </c>
    </row>
    <row r="495" spans="1:16" x14ac:dyDescent="0.25">
      <c r="A495" t="s">
        <v>74</v>
      </c>
      <c r="B495" t="s">
        <v>30</v>
      </c>
      <c r="C495">
        <v>0</v>
      </c>
      <c r="D495">
        <v>0</v>
      </c>
      <c r="E495">
        <f t="shared" si="21"/>
        <v>0</v>
      </c>
      <c r="F495">
        <f t="shared" si="22"/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f t="shared" si="23"/>
        <v>0</v>
      </c>
    </row>
    <row r="496" spans="1:16" x14ac:dyDescent="0.25">
      <c r="A496" t="s">
        <v>74</v>
      </c>
      <c r="B496" t="s">
        <v>31</v>
      </c>
      <c r="C496">
        <v>0</v>
      </c>
      <c r="D496">
        <v>0</v>
      </c>
      <c r="E496">
        <f t="shared" si="21"/>
        <v>0</v>
      </c>
      <c r="F496">
        <f t="shared" si="22"/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f t="shared" si="23"/>
        <v>0</v>
      </c>
    </row>
    <row r="497" spans="1:16" x14ac:dyDescent="0.25">
      <c r="A497" t="s">
        <v>74</v>
      </c>
      <c r="B497" t="s">
        <v>32</v>
      </c>
      <c r="C497">
        <v>0</v>
      </c>
      <c r="D497">
        <v>0</v>
      </c>
      <c r="E497">
        <f t="shared" si="21"/>
        <v>0</v>
      </c>
      <c r="F497">
        <f t="shared" si="22"/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f t="shared" si="23"/>
        <v>0</v>
      </c>
    </row>
    <row r="498" spans="1:16" x14ac:dyDescent="0.25">
      <c r="A498" t="s">
        <v>74</v>
      </c>
      <c r="B498" t="s">
        <v>33</v>
      </c>
      <c r="C498">
        <v>0</v>
      </c>
      <c r="D498">
        <v>0</v>
      </c>
      <c r="E498">
        <f t="shared" si="21"/>
        <v>0</v>
      </c>
      <c r="F498">
        <f t="shared" si="22"/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f t="shared" si="23"/>
        <v>0</v>
      </c>
    </row>
    <row r="499" spans="1:16" x14ac:dyDescent="0.25">
      <c r="A499" t="s">
        <v>74</v>
      </c>
      <c r="B499" t="s">
        <v>34</v>
      </c>
      <c r="C499">
        <v>0</v>
      </c>
      <c r="D499">
        <v>0</v>
      </c>
      <c r="E499">
        <f t="shared" si="21"/>
        <v>0</v>
      </c>
      <c r="F499">
        <f t="shared" si="22"/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f t="shared" si="23"/>
        <v>0</v>
      </c>
    </row>
    <row r="500" spans="1:16" x14ac:dyDescent="0.25">
      <c r="A500" t="s">
        <v>74</v>
      </c>
      <c r="B500" t="s">
        <v>35</v>
      </c>
      <c r="C500">
        <v>0</v>
      </c>
      <c r="D500">
        <v>0</v>
      </c>
      <c r="E500">
        <f t="shared" si="21"/>
        <v>0</v>
      </c>
      <c r="F500">
        <f t="shared" si="22"/>
        <v>0</v>
      </c>
      <c r="G500">
        <v>0</v>
      </c>
      <c r="H500">
        <v>0</v>
      </c>
      <c r="I500">
        <v>0</v>
      </c>
      <c r="J500">
        <v>-13</v>
      </c>
      <c r="K500">
        <v>0</v>
      </c>
      <c r="L500">
        <v>0</v>
      </c>
      <c r="M500">
        <v>0</v>
      </c>
      <c r="N500">
        <v>-13</v>
      </c>
      <c r="O500">
        <v>-13</v>
      </c>
      <c r="P500">
        <f t="shared" si="23"/>
        <v>-13</v>
      </c>
    </row>
    <row r="501" spans="1:16" x14ac:dyDescent="0.25">
      <c r="A501" t="s">
        <v>74</v>
      </c>
      <c r="B501" t="s">
        <v>36</v>
      </c>
      <c r="C501">
        <v>0</v>
      </c>
      <c r="D501">
        <v>0</v>
      </c>
      <c r="E501">
        <f t="shared" si="21"/>
        <v>0</v>
      </c>
      <c r="F501">
        <f t="shared" si="22"/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-15</v>
      </c>
      <c r="M501">
        <v>0</v>
      </c>
      <c r="N501">
        <v>-15</v>
      </c>
      <c r="O501">
        <v>0</v>
      </c>
      <c r="P501">
        <f t="shared" si="23"/>
        <v>0</v>
      </c>
    </row>
    <row r="502" spans="1:16" x14ac:dyDescent="0.25">
      <c r="A502" t="s">
        <v>74</v>
      </c>
      <c r="B502" t="s">
        <v>37</v>
      </c>
      <c r="C502">
        <v>0</v>
      </c>
      <c r="D502">
        <v>0</v>
      </c>
      <c r="E502">
        <f t="shared" si="21"/>
        <v>0</v>
      </c>
      <c r="F502">
        <f t="shared" si="22"/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-54</v>
      </c>
      <c r="M502">
        <v>0</v>
      </c>
      <c r="N502">
        <v>-54</v>
      </c>
      <c r="O502">
        <v>0</v>
      </c>
      <c r="P502">
        <f t="shared" si="23"/>
        <v>0</v>
      </c>
    </row>
    <row r="503" spans="1:16" x14ac:dyDescent="0.25">
      <c r="A503" t="s">
        <v>74</v>
      </c>
      <c r="B503" t="s">
        <v>38</v>
      </c>
      <c r="C503">
        <v>0</v>
      </c>
      <c r="D503">
        <v>0</v>
      </c>
      <c r="E503">
        <f t="shared" si="21"/>
        <v>0</v>
      </c>
      <c r="F503">
        <f t="shared" si="22"/>
        <v>2708</v>
      </c>
      <c r="G503">
        <v>0</v>
      </c>
      <c r="H503">
        <v>2708</v>
      </c>
      <c r="I503">
        <v>0</v>
      </c>
      <c r="J503">
        <v>1453</v>
      </c>
      <c r="K503">
        <v>0</v>
      </c>
      <c r="L503">
        <v>484</v>
      </c>
      <c r="M503">
        <v>3</v>
      </c>
      <c r="N503">
        <v>4648</v>
      </c>
      <c r="O503">
        <v>1456</v>
      </c>
      <c r="P503">
        <f t="shared" si="23"/>
        <v>4164</v>
      </c>
    </row>
    <row r="504" spans="1:16" x14ac:dyDescent="0.25">
      <c r="A504" t="s">
        <v>74</v>
      </c>
      <c r="B504" t="s">
        <v>39</v>
      </c>
      <c r="C504">
        <v>0</v>
      </c>
      <c r="D504">
        <v>0</v>
      </c>
      <c r="E504">
        <f t="shared" si="21"/>
        <v>0</v>
      </c>
      <c r="F504">
        <f t="shared" si="22"/>
        <v>2588</v>
      </c>
      <c r="G504">
        <v>0</v>
      </c>
      <c r="H504">
        <v>2588</v>
      </c>
      <c r="I504">
        <v>0</v>
      </c>
      <c r="J504">
        <v>1453</v>
      </c>
      <c r="K504">
        <v>0</v>
      </c>
      <c r="L504">
        <v>484</v>
      </c>
      <c r="M504">
        <v>3</v>
      </c>
      <c r="N504">
        <v>4528</v>
      </c>
      <c r="O504">
        <v>1456</v>
      </c>
      <c r="P504">
        <f t="shared" si="23"/>
        <v>4044</v>
      </c>
    </row>
    <row r="505" spans="1:16" x14ac:dyDescent="0.25">
      <c r="A505" t="s">
        <v>74</v>
      </c>
      <c r="B505" t="s">
        <v>40</v>
      </c>
      <c r="C505">
        <v>0</v>
      </c>
      <c r="D505">
        <v>0</v>
      </c>
      <c r="E505">
        <f t="shared" si="21"/>
        <v>0</v>
      </c>
      <c r="F505">
        <f t="shared" si="22"/>
        <v>215</v>
      </c>
      <c r="G505">
        <v>0</v>
      </c>
      <c r="H505">
        <v>215</v>
      </c>
      <c r="I505">
        <v>0</v>
      </c>
      <c r="J505">
        <v>0</v>
      </c>
      <c r="K505">
        <v>0</v>
      </c>
      <c r="L505">
        <v>20</v>
      </c>
      <c r="M505">
        <v>0</v>
      </c>
      <c r="N505">
        <v>235</v>
      </c>
      <c r="O505">
        <v>0</v>
      </c>
      <c r="P505">
        <f t="shared" si="23"/>
        <v>215</v>
      </c>
    </row>
    <row r="506" spans="1:16" x14ac:dyDescent="0.25">
      <c r="A506" t="s">
        <v>74</v>
      </c>
      <c r="B506" t="s">
        <v>41</v>
      </c>
      <c r="C506">
        <v>0</v>
      </c>
      <c r="D506">
        <v>0</v>
      </c>
      <c r="E506">
        <f t="shared" si="21"/>
        <v>0</v>
      </c>
      <c r="F506">
        <f t="shared" si="22"/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f t="shared" si="23"/>
        <v>0</v>
      </c>
    </row>
    <row r="507" spans="1:16" x14ac:dyDescent="0.25">
      <c r="A507" t="s">
        <v>74</v>
      </c>
      <c r="B507" t="s">
        <v>42</v>
      </c>
      <c r="C507">
        <v>0</v>
      </c>
      <c r="D507">
        <v>0</v>
      </c>
      <c r="E507">
        <f t="shared" si="21"/>
        <v>0</v>
      </c>
      <c r="F507">
        <f t="shared" si="22"/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f t="shared" si="23"/>
        <v>0</v>
      </c>
    </row>
    <row r="508" spans="1:16" x14ac:dyDescent="0.25">
      <c r="A508" t="s">
        <v>74</v>
      </c>
      <c r="B508" t="s">
        <v>43</v>
      </c>
      <c r="C508">
        <v>0</v>
      </c>
      <c r="D508">
        <v>0</v>
      </c>
      <c r="E508">
        <f t="shared" si="21"/>
        <v>0</v>
      </c>
      <c r="F508">
        <f t="shared" si="22"/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f t="shared" si="23"/>
        <v>0</v>
      </c>
    </row>
    <row r="509" spans="1:16" x14ac:dyDescent="0.25">
      <c r="A509" t="s">
        <v>74</v>
      </c>
      <c r="B509" t="s">
        <v>44</v>
      </c>
      <c r="C509">
        <v>0</v>
      </c>
      <c r="D509">
        <v>0</v>
      </c>
      <c r="E509">
        <f t="shared" si="21"/>
        <v>0</v>
      </c>
      <c r="F509">
        <f t="shared" si="22"/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f t="shared" si="23"/>
        <v>0</v>
      </c>
    </row>
    <row r="510" spans="1:16" x14ac:dyDescent="0.25">
      <c r="A510" t="s">
        <v>74</v>
      </c>
      <c r="B510" t="s">
        <v>45</v>
      </c>
      <c r="C510">
        <v>0</v>
      </c>
      <c r="D510">
        <v>0</v>
      </c>
      <c r="E510">
        <f t="shared" si="21"/>
        <v>0</v>
      </c>
      <c r="F510">
        <f t="shared" si="22"/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f t="shared" si="23"/>
        <v>0</v>
      </c>
    </row>
    <row r="511" spans="1:16" x14ac:dyDescent="0.25">
      <c r="A511" t="s">
        <v>74</v>
      </c>
      <c r="B511" t="s">
        <v>46</v>
      </c>
      <c r="C511">
        <v>0</v>
      </c>
      <c r="D511">
        <v>0</v>
      </c>
      <c r="E511">
        <f t="shared" si="21"/>
        <v>0</v>
      </c>
      <c r="F511">
        <f t="shared" si="22"/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f t="shared" si="23"/>
        <v>0</v>
      </c>
    </row>
    <row r="512" spans="1:16" x14ac:dyDescent="0.25">
      <c r="A512" t="s">
        <v>74</v>
      </c>
      <c r="B512" t="s">
        <v>47</v>
      </c>
      <c r="C512">
        <v>0</v>
      </c>
      <c r="D512">
        <v>0</v>
      </c>
      <c r="E512">
        <f t="shared" si="21"/>
        <v>0</v>
      </c>
      <c r="F512">
        <f t="shared" si="22"/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f t="shared" si="23"/>
        <v>0</v>
      </c>
    </row>
    <row r="513" spans="1:16" x14ac:dyDescent="0.25">
      <c r="A513" t="s">
        <v>74</v>
      </c>
      <c r="B513" t="s">
        <v>48</v>
      </c>
      <c r="C513">
        <v>0</v>
      </c>
      <c r="D513">
        <v>0</v>
      </c>
      <c r="E513">
        <f t="shared" si="21"/>
        <v>0</v>
      </c>
      <c r="F513">
        <f t="shared" si="22"/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f t="shared" si="23"/>
        <v>0</v>
      </c>
    </row>
    <row r="514" spans="1:16" x14ac:dyDescent="0.25">
      <c r="A514" t="s">
        <v>74</v>
      </c>
      <c r="B514" t="s">
        <v>49</v>
      </c>
      <c r="C514">
        <v>0</v>
      </c>
      <c r="D514">
        <v>0</v>
      </c>
      <c r="E514">
        <f t="shared" si="21"/>
        <v>0</v>
      </c>
      <c r="F514">
        <f t="shared" si="22"/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f t="shared" si="23"/>
        <v>0</v>
      </c>
    </row>
    <row r="515" spans="1:16" x14ac:dyDescent="0.25">
      <c r="A515" t="s">
        <v>74</v>
      </c>
      <c r="B515" t="s">
        <v>50</v>
      </c>
      <c r="C515">
        <v>0</v>
      </c>
      <c r="D515">
        <v>0</v>
      </c>
      <c r="E515">
        <f t="shared" ref="E515:E578" si="24">C515+D515</f>
        <v>0</v>
      </c>
      <c r="F515">
        <f t="shared" ref="F515:F578" si="25">G515+H515</f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f t="shared" ref="P515:P578" si="26">E515+F515+I515+J515+K515+M515</f>
        <v>0</v>
      </c>
    </row>
    <row r="516" spans="1:16" x14ac:dyDescent="0.25">
      <c r="A516" t="s">
        <v>74</v>
      </c>
      <c r="B516" t="s">
        <v>51</v>
      </c>
      <c r="C516">
        <v>0</v>
      </c>
      <c r="D516">
        <v>0</v>
      </c>
      <c r="E516">
        <f t="shared" si="24"/>
        <v>0</v>
      </c>
      <c r="F516">
        <f t="shared" si="25"/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f t="shared" si="26"/>
        <v>0</v>
      </c>
    </row>
    <row r="517" spans="1:16" x14ac:dyDescent="0.25">
      <c r="A517" t="s">
        <v>74</v>
      </c>
      <c r="B517" t="s">
        <v>52</v>
      </c>
      <c r="C517">
        <v>0</v>
      </c>
      <c r="D517">
        <v>0</v>
      </c>
      <c r="E517">
        <f t="shared" si="24"/>
        <v>0</v>
      </c>
      <c r="F517">
        <f t="shared" si="25"/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f t="shared" si="26"/>
        <v>0</v>
      </c>
    </row>
    <row r="518" spans="1:16" x14ac:dyDescent="0.25">
      <c r="A518" t="s">
        <v>74</v>
      </c>
      <c r="B518" t="s">
        <v>53</v>
      </c>
      <c r="C518">
        <v>0</v>
      </c>
      <c r="D518">
        <v>0</v>
      </c>
      <c r="E518">
        <f t="shared" si="24"/>
        <v>0</v>
      </c>
      <c r="F518">
        <f t="shared" si="25"/>
        <v>215</v>
      </c>
      <c r="G518">
        <v>0</v>
      </c>
      <c r="H518">
        <v>215</v>
      </c>
      <c r="I518">
        <v>0</v>
      </c>
      <c r="J518">
        <v>0</v>
      </c>
      <c r="K518">
        <v>0</v>
      </c>
      <c r="L518">
        <v>20</v>
      </c>
      <c r="M518">
        <v>0</v>
      </c>
      <c r="N518">
        <v>235</v>
      </c>
      <c r="O518">
        <v>0</v>
      </c>
      <c r="P518">
        <f t="shared" si="26"/>
        <v>215</v>
      </c>
    </row>
    <row r="519" spans="1:16" x14ac:dyDescent="0.25">
      <c r="A519" t="s">
        <v>74</v>
      </c>
      <c r="B519" t="s">
        <v>54</v>
      </c>
      <c r="C519">
        <v>0</v>
      </c>
      <c r="D519">
        <v>0</v>
      </c>
      <c r="E519">
        <f t="shared" si="24"/>
        <v>0</v>
      </c>
      <c r="F519">
        <f t="shared" si="25"/>
        <v>2014</v>
      </c>
      <c r="G519">
        <v>0</v>
      </c>
      <c r="H519">
        <v>2014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2014</v>
      </c>
      <c r="O519">
        <v>0</v>
      </c>
      <c r="P519">
        <f t="shared" si="26"/>
        <v>2014</v>
      </c>
    </row>
    <row r="520" spans="1:16" x14ac:dyDescent="0.25">
      <c r="A520" t="s">
        <v>74</v>
      </c>
      <c r="B520" t="s">
        <v>55</v>
      </c>
      <c r="C520">
        <v>0</v>
      </c>
      <c r="D520">
        <v>0</v>
      </c>
      <c r="E520">
        <f t="shared" si="24"/>
        <v>0</v>
      </c>
      <c r="F520">
        <f t="shared" si="25"/>
        <v>1756</v>
      </c>
      <c r="G520">
        <v>0</v>
      </c>
      <c r="H520">
        <v>1756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1756</v>
      </c>
      <c r="O520">
        <v>0</v>
      </c>
      <c r="P520">
        <f t="shared" si="26"/>
        <v>1756</v>
      </c>
    </row>
    <row r="521" spans="1:16" x14ac:dyDescent="0.25">
      <c r="A521" t="s">
        <v>74</v>
      </c>
      <c r="B521" t="s">
        <v>56</v>
      </c>
      <c r="C521">
        <v>0</v>
      </c>
      <c r="D521">
        <v>0</v>
      </c>
      <c r="E521">
        <f t="shared" si="24"/>
        <v>0</v>
      </c>
      <c r="F521">
        <f t="shared" si="25"/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f t="shared" si="26"/>
        <v>0</v>
      </c>
    </row>
    <row r="522" spans="1:16" x14ac:dyDescent="0.25">
      <c r="A522" t="s">
        <v>74</v>
      </c>
      <c r="B522" t="s">
        <v>57</v>
      </c>
      <c r="C522">
        <v>0</v>
      </c>
      <c r="D522">
        <v>0</v>
      </c>
      <c r="E522">
        <f t="shared" si="24"/>
        <v>0</v>
      </c>
      <c r="F522">
        <f t="shared" si="25"/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f t="shared" si="26"/>
        <v>0</v>
      </c>
    </row>
    <row r="523" spans="1:16" x14ac:dyDescent="0.25">
      <c r="A523" t="s">
        <v>74</v>
      </c>
      <c r="B523" t="s">
        <v>58</v>
      </c>
      <c r="C523">
        <v>0</v>
      </c>
      <c r="D523">
        <v>0</v>
      </c>
      <c r="E523">
        <f t="shared" si="24"/>
        <v>0</v>
      </c>
      <c r="F523">
        <f t="shared" si="25"/>
        <v>258</v>
      </c>
      <c r="G523">
        <v>0</v>
      </c>
      <c r="H523">
        <v>258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258</v>
      </c>
      <c r="O523">
        <v>0</v>
      </c>
      <c r="P523">
        <f t="shared" si="26"/>
        <v>258</v>
      </c>
    </row>
    <row r="524" spans="1:16" x14ac:dyDescent="0.25">
      <c r="A524" t="s">
        <v>74</v>
      </c>
      <c r="B524" t="s">
        <v>59</v>
      </c>
      <c r="C524">
        <v>0</v>
      </c>
      <c r="D524">
        <v>0</v>
      </c>
      <c r="E524">
        <f t="shared" si="24"/>
        <v>0</v>
      </c>
      <c r="F524">
        <f t="shared" si="25"/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f t="shared" si="26"/>
        <v>0</v>
      </c>
    </row>
    <row r="525" spans="1:16" x14ac:dyDescent="0.25">
      <c r="A525" t="s">
        <v>74</v>
      </c>
      <c r="B525" t="s">
        <v>60</v>
      </c>
      <c r="C525">
        <v>0</v>
      </c>
      <c r="D525">
        <v>0</v>
      </c>
      <c r="E525">
        <f t="shared" si="24"/>
        <v>0</v>
      </c>
      <c r="F525">
        <f t="shared" si="25"/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f t="shared" si="26"/>
        <v>0</v>
      </c>
    </row>
    <row r="526" spans="1:16" x14ac:dyDescent="0.25">
      <c r="A526" t="s">
        <v>74</v>
      </c>
      <c r="B526" t="s">
        <v>61</v>
      </c>
      <c r="C526">
        <v>0</v>
      </c>
      <c r="D526">
        <v>0</v>
      </c>
      <c r="E526">
        <f t="shared" si="24"/>
        <v>0</v>
      </c>
      <c r="F526">
        <f t="shared" si="25"/>
        <v>358</v>
      </c>
      <c r="G526">
        <v>0</v>
      </c>
      <c r="H526">
        <v>358</v>
      </c>
      <c r="I526">
        <v>0</v>
      </c>
      <c r="J526">
        <v>1453</v>
      </c>
      <c r="K526">
        <v>0</v>
      </c>
      <c r="L526">
        <v>464</v>
      </c>
      <c r="M526">
        <v>3</v>
      </c>
      <c r="N526">
        <v>2279</v>
      </c>
      <c r="O526">
        <v>1456</v>
      </c>
      <c r="P526">
        <f t="shared" si="26"/>
        <v>1814</v>
      </c>
    </row>
    <row r="527" spans="1:16" x14ac:dyDescent="0.25">
      <c r="A527" t="s">
        <v>74</v>
      </c>
      <c r="B527" t="s">
        <v>62</v>
      </c>
      <c r="C527">
        <v>0</v>
      </c>
      <c r="D527">
        <v>0</v>
      </c>
      <c r="E527">
        <f t="shared" si="24"/>
        <v>0</v>
      </c>
      <c r="F527">
        <f t="shared" si="25"/>
        <v>35</v>
      </c>
      <c r="G527">
        <v>0</v>
      </c>
      <c r="H527">
        <v>35</v>
      </c>
      <c r="I527">
        <v>0</v>
      </c>
      <c r="J527">
        <v>5</v>
      </c>
      <c r="K527">
        <v>0</v>
      </c>
      <c r="L527">
        <v>0</v>
      </c>
      <c r="M527">
        <v>0</v>
      </c>
      <c r="N527">
        <v>40</v>
      </c>
      <c r="O527">
        <v>5</v>
      </c>
      <c r="P527">
        <f t="shared" si="26"/>
        <v>40</v>
      </c>
    </row>
    <row r="528" spans="1:16" x14ac:dyDescent="0.25">
      <c r="A528" t="s">
        <v>74</v>
      </c>
      <c r="B528" t="s">
        <v>63</v>
      </c>
      <c r="C528">
        <v>0</v>
      </c>
      <c r="D528">
        <v>0</v>
      </c>
      <c r="E528">
        <f t="shared" si="24"/>
        <v>0</v>
      </c>
      <c r="F528">
        <f t="shared" si="25"/>
        <v>178</v>
      </c>
      <c r="G528">
        <v>0</v>
      </c>
      <c r="H528">
        <v>178</v>
      </c>
      <c r="I528">
        <v>0</v>
      </c>
      <c r="J528">
        <v>0</v>
      </c>
      <c r="K528">
        <v>0</v>
      </c>
      <c r="L528">
        <v>324</v>
      </c>
      <c r="M528">
        <v>3</v>
      </c>
      <c r="N528">
        <v>505</v>
      </c>
      <c r="O528">
        <v>3</v>
      </c>
      <c r="P528">
        <f t="shared" si="26"/>
        <v>181</v>
      </c>
    </row>
    <row r="529" spans="1:16" x14ac:dyDescent="0.25">
      <c r="A529" t="s">
        <v>74</v>
      </c>
      <c r="B529" t="s">
        <v>64</v>
      </c>
      <c r="C529">
        <v>0</v>
      </c>
      <c r="D529">
        <v>0</v>
      </c>
      <c r="E529">
        <f t="shared" si="24"/>
        <v>0</v>
      </c>
      <c r="F529">
        <f t="shared" si="25"/>
        <v>145</v>
      </c>
      <c r="G529">
        <v>0</v>
      </c>
      <c r="H529">
        <v>145</v>
      </c>
      <c r="I529">
        <v>0</v>
      </c>
      <c r="J529">
        <v>1448</v>
      </c>
      <c r="K529">
        <v>0</v>
      </c>
      <c r="L529">
        <v>140</v>
      </c>
      <c r="M529">
        <v>0</v>
      </c>
      <c r="N529">
        <v>1733</v>
      </c>
      <c r="O529">
        <v>1448</v>
      </c>
      <c r="P529">
        <f t="shared" si="26"/>
        <v>1593</v>
      </c>
    </row>
    <row r="530" spans="1:16" x14ac:dyDescent="0.25">
      <c r="A530" t="s">
        <v>74</v>
      </c>
      <c r="B530" t="s">
        <v>65</v>
      </c>
      <c r="C530">
        <v>0</v>
      </c>
      <c r="D530">
        <v>0</v>
      </c>
      <c r="E530">
        <f t="shared" si="24"/>
        <v>0</v>
      </c>
      <c r="F530">
        <f t="shared" si="25"/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f t="shared" si="26"/>
        <v>0</v>
      </c>
    </row>
    <row r="531" spans="1:16" x14ac:dyDescent="0.25">
      <c r="A531" t="s">
        <v>74</v>
      </c>
      <c r="B531" t="s">
        <v>66</v>
      </c>
      <c r="C531">
        <v>0</v>
      </c>
      <c r="D531">
        <v>0</v>
      </c>
      <c r="E531">
        <f t="shared" si="24"/>
        <v>0</v>
      </c>
      <c r="F531">
        <f t="shared" si="25"/>
        <v>121</v>
      </c>
      <c r="G531">
        <v>0</v>
      </c>
      <c r="H531">
        <v>121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121</v>
      </c>
      <c r="O531">
        <v>0</v>
      </c>
      <c r="P531">
        <f t="shared" si="26"/>
        <v>121</v>
      </c>
    </row>
    <row r="532" spans="1:16" x14ac:dyDescent="0.25">
      <c r="A532" t="s">
        <v>75</v>
      </c>
      <c r="B532" t="s">
        <v>14</v>
      </c>
      <c r="C532">
        <v>0</v>
      </c>
      <c r="D532">
        <v>0</v>
      </c>
      <c r="E532">
        <f t="shared" si="24"/>
        <v>0</v>
      </c>
      <c r="F532">
        <f t="shared" si="25"/>
        <v>0</v>
      </c>
      <c r="G532">
        <v>0</v>
      </c>
      <c r="H532">
        <v>0</v>
      </c>
      <c r="I532">
        <v>0</v>
      </c>
      <c r="J532">
        <v>3305</v>
      </c>
      <c r="K532">
        <v>0</v>
      </c>
      <c r="L532">
        <v>14</v>
      </c>
      <c r="M532">
        <v>0</v>
      </c>
      <c r="N532">
        <v>3319</v>
      </c>
      <c r="O532">
        <v>3319</v>
      </c>
      <c r="P532">
        <f t="shared" si="26"/>
        <v>3305</v>
      </c>
    </row>
    <row r="533" spans="1:16" x14ac:dyDescent="0.25">
      <c r="A533" t="s">
        <v>75</v>
      </c>
      <c r="B533" t="s">
        <v>15</v>
      </c>
      <c r="C533">
        <v>0</v>
      </c>
      <c r="D533">
        <v>0</v>
      </c>
      <c r="E533">
        <f t="shared" si="24"/>
        <v>0</v>
      </c>
      <c r="F533">
        <f t="shared" si="25"/>
        <v>4622</v>
      </c>
      <c r="G533">
        <v>0</v>
      </c>
      <c r="H533">
        <v>4622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4622</v>
      </c>
      <c r="O533">
        <v>0</v>
      </c>
      <c r="P533">
        <f t="shared" si="26"/>
        <v>4622</v>
      </c>
    </row>
    <row r="534" spans="1:16" x14ac:dyDescent="0.25">
      <c r="A534" t="s">
        <v>75</v>
      </c>
      <c r="B534" t="s">
        <v>16</v>
      </c>
      <c r="C534">
        <v>0</v>
      </c>
      <c r="D534">
        <v>0</v>
      </c>
      <c r="E534">
        <f t="shared" si="24"/>
        <v>0</v>
      </c>
      <c r="F534">
        <f t="shared" si="25"/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f t="shared" si="26"/>
        <v>0</v>
      </c>
    </row>
    <row r="535" spans="1:16" x14ac:dyDescent="0.25">
      <c r="A535" t="s">
        <v>75</v>
      </c>
      <c r="B535" t="s">
        <v>17</v>
      </c>
      <c r="C535">
        <v>0</v>
      </c>
      <c r="D535">
        <v>0</v>
      </c>
      <c r="E535">
        <f t="shared" si="24"/>
        <v>0</v>
      </c>
      <c r="F535">
        <f t="shared" si="25"/>
        <v>-237</v>
      </c>
      <c r="G535">
        <v>0</v>
      </c>
      <c r="H535">
        <v>-237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-237</v>
      </c>
      <c r="O535">
        <v>0</v>
      </c>
      <c r="P535">
        <f t="shared" si="26"/>
        <v>-237</v>
      </c>
    </row>
    <row r="536" spans="1:16" x14ac:dyDescent="0.25">
      <c r="A536" t="s">
        <v>75</v>
      </c>
      <c r="B536" t="s">
        <v>18</v>
      </c>
      <c r="C536">
        <v>0</v>
      </c>
      <c r="D536">
        <v>0</v>
      </c>
      <c r="E536">
        <f t="shared" si="24"/>
        <v>0</v>
      </c>
      <c r="F536">
        <f t="shared" si="25"/>
        <v>-168</v>
      </c>
      <c r="G536">
        <v>0</v>
      </c>
      <c r="H536">
        <v>-168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-168</v>
      </c>
      <c r="O536">
        <v>0</v>
      </c>
      <c r="P536">
        <f t="shared" si="26"/>
        <v>-168</v>
      </c>
    </row>
    <row r="537" spans="1:16" x14ac:dyDescent="0.25">
      <c r="A537" t="s">
        <v>75</v>
      </c>
      <c r="B537" t="s">
        <v>19</v>
      </c>
      <c r="C537">
        <v>0</v>
      </c>
      <c r="D537">
        <v>0</v>
      </c>
      <c r="E537">
        <f t="shared" si="24"/>
        <v>0</v>
      </c>
      <c r="F537">
        <f t="shared" si="25"/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f t="shared" si="26"/>
        <v>0</v>
      </c>
    </row>
    <row r="538" spans="1:16" x14ac:dyDescent="0.25">
      <c r="A538" t="s">
        <v>75</v>
      </c>
      <c r="B538" t="s">
        <v>20</v>
      </c>
      <c r="C538">
        <v>0</v>
      </c>
      <c r="D538">
        <v>0</v>
      </c>
      <c r="E538">
        <f t="shared" si="24"/>
        <v>0</v>
      </c>
      <c r="F538">
        <f t="shared" si="25"/>
        <v>4216</v>
      </c>
      <c r="G538">
        <v>0</v>
      </c>
      <c r="H538">
        <v>4216</v>
      </c>
      <c r="I538">
        <v>0</v>
      </c>
      <c r="J538">
        <v>3305</v>
      </c>
      <c r="K538">
        <v>0</v>
      </c>
      <c r="L538">
        <v>14</v>
      </c>
      <c r="M538">
        <v>0</v>
      </c>
      <c r="N538">
        <v>7535</v>
      </c>
      <c r="O538">
        <v>3319</v>
      </c>
      <c r="P538">
        <f t="shared" si="26"/>
        <v>7521</v>
      </c>
    </row>
    <row r="539" spans="1:16" x14ac:dyDescent="0.25">
      <c r="A539" t="s">
        <v>75</v>
      </c>
      <c r="B539" t="s">
        <v>21</v>
      </c>
      <c r="C539">
        <v>0</v>
      </c>
      <c r="D539">
        <v>0</v>
      </c>
      <c r="E539">
        <f t="shared" si="24"/>
        <v>0</v>
      </c>
      <c r="F539">
        <f t="shared" si="25"/>
        <v>2</v>
      </c>
      <c r="G539">
        <v>0</v>
      </c>
      <c r="H539">
        <v>2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2</v>
      </c>
      <c r="O539">
        <v>14</v>
      </c>
      <c r="P539">
        <f t="shared" si="26"/>
        <v>2</v>
      </c>
    </row>
    <row r="540" spans="1:16" x14ac:dyDescent="0.25">
      <c r="A540" t="s">
        <v>75</v>
      </c>
      <c r="B540" t="s">
        <v>22</v>
      </c>
      <c r="C540">
        <v>0</v>
      </c>
      <c r="D540">
        <v>0</v>
      </c>
      <c r="E540">
        <f t="shared" si="24"/>
        <v>0</v>
      </c>
      <c r="F540">
        <f t="shared" si="25"/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f t="shared" si="26"/>
        <v>0</v>
      </c>
    </row>
    <row r="541" spans="1:16" x14ac:dyDescent="0.25">
      <c r="A541" t="s">
        <v>75</v>
      </c>
      <c r="B541" t="s">
        <v>23</v>
      </c>
      <c r="C541">
        <v>0</v>
      </c>
      <c r="D541">
        <v>0</v>
      </c>
      <c r="E541">
        <f t="shared" si="24"/>
        <v>0</v>
      </c>
      <c r="F541">
        <f t="shared" si="25"/>
        <v>-1015</v>
      </c>
      <c r="G541">
        <v>0</v>
      </c>
      <c r="H541">
        <v>-1015</v>
      </c>
      <c r="I541">
        <v>0</v>
      </c>
      <c r="J541">
        <v>-73</v>
      </c>
      <c r="K541">
        <v>0</v>
      </c>
      <c r="L541">
        <v>382</v>
      </c>
      <c r="M541">
        <v>0</v>
      </c>
      <c r="N541">
        <v>-705</v>
      </c>
      <c r="O541">
        <v>-73</v>
      </c>
      <c r="P541">
        <f t="shared" si="26"/>
        <v>-1088</v>
      </c>
    </row>
    <row r="542" spans="1:16" x14ac:dyDescent="0.25">
      <c r="A542" t="s">
        <v>75</v>
      </c>
      <c r="B542" t="s">
        <v>24</v>
      </c>
      <c r="C542">
        <v>0</v>
      </c>
      <c r="D542">
        <v>0</v>
      </c>
      <c r="E542">
        <f t="shared" si="24"/>
        <v>0</v>
      </c>
      <c r="F542">
        <f t="shared" si="25"/>
        <v>-1015</v>
      </c>
      <c r="G542">
        <v>0</v>
      </c>
      <c r="H542">
        <v>-1015</v>
      </c>
      <c r="I542">
        <v>0</v>
      </c>
      <c r="J542">
        <v>-35</v>
      </c>
      <c r="K542">
        <v>0</v>
      </c>
      <c r="L542">
        <v>382</v>
      </c>
      <c r="M542">
        <v>0</v>
      </c>
      <c r="N542">
        <v>-668</v>
      </c>
      <c r="O542">
        <v>-35</v>
      </c>
      <c r="P542">
        <f t="shared" si="26"/>
        <v>-1050</v>
      </c>
    </row>
    <row r="543" spans="1:16" x14ac:dyDescent="0.25">
      <c r="A543" t="s">
        <v>75</v>
      </c>
      <c r="B543" t="s">
        <v>25</v>
      </c>
      <c r="C543">
        <v>0</v>
      </c>
      <c r="D543">
        <v>0</v>
      </c>
      <c r="E543">
        <f t="shared" si="24"/>
        <v>0</v>
      </c>
      <c r="F543">
        <f t="shared" si="25"/>
        <v>-1015</v>
      </c>
      <c r="G543">
        <v>0</v>
      </c>
      <c r="H543">
        <v>-1015</v>
      </c>
      <c r="I543">
        <v>0</v>
      </c>
      <c r="J543">
        <v>-35</v>
      </c>
      <c r="K543">
        <v>0</v>
      </c>
      <c r="L543">
        <v>382</v>
      </c>
      <c r="M543">
        <v>0</v>
      </c>
      <c r="N543">
        <v>-668</v>
      </c>
      <c r="O543">
        <v>-35</v>
      </c>
      <c r="P543">
        <f t="shared" si="26"/>
        <v>-1050</v>
      </c>
    </row>
    <row r="544" spans="1:16" x14ac:dyDescent="0.25">
      <c r="A544" t="s">
        <v>75</v>
      </c>
      <c r="B544" t="s">
        <v>26</v>
      </c>
      <c r="C544">
        <v>0</v>
      </c>
      <c r="D544">
        <v>0</v>
      </c>
      <c r="E544">
        <f t="shared" si="24"/>
        <v>0</v>
      </c>
      <c r="F544">
        <f t="shared" si="25"/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f t="shared" si="26"/>
        <v>0</v>
      </c>
    </row>
    <row r="545" spans="1:16" x14ac:dyDescent="0.25">
      <c r="A545" t="s">
        <v>75</v>
      </c>
      <c r="B545" t="s">
        <v>27</v>
      </c>
      <c r="C545">
        <v>0</v>
      </c>
      <c r="D545">
        <v>0</v>
      </c>
      <c r="E545">
        <f t="shared" si="24"/>
        <v>0</v>
      </c>
      <c r="F545">
        <f t="shared" si="25"/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f t="shared" si="26"/>
        <v>0</v>
      </c>
    </row>
    <row r="546" spans="1:16" x14ac:dyDescent="0.25">
      <c r="A546" t="s">
        <v>75</v>
      </c>
      <c r="B546" t="s">
        <v>28</v>
      </c>
      <c r="C546">
        <v>0</v>
      </c>
      <c r="D546">
        <v>0</v>
      </c>
      <c r="E546">
        <f t="shared" si="24"/>
        <v>0</v>
      </c>
      <c r="F546">
        <f t="shared" si="25"/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f t="shared" si="26"/>
        <v>0</v>
      </c>
    </row>
    <row r="547" spans="1:16" x14ac:dyDescent="0.25">
      <c r="A547" t="s">
        <v>75</v>
      </c>
      <c r="B547" t="s">
        <v>29</v>
      </c>
      <c r="C547">
        <v>0</v>
      </c>
      <c r="D547">
        <v>0</v>
      </c>
      <c r="E547">
        <f t="shared" si="24"/>
        <v>0</v>
      </c>
      <c r="F547">
        <f t="shared" si="25"/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f t="shared" si="26"/>
        <v>0</v>
      </c>
    </row>
    <row r="548" spans="1:16" x14ac:dyDescent="0.25">
      <c r="A548" t="s">
        <v>75</v>
      </c>
      <c r="B548" t="s">
        <v>30</v>
      </c>
      <c r="C548">
        <v>0</v>
      </c>
      <c r="D548">
        <v>0</v>
      </c>
      <c r="E548">
        <f t="shared" si="24"/>
        <v>0</v>
      </c>
      <c r="F548">
        <f t="shared" si="25"/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f t="shared" si="26"/>
        <v>0</v>
      </c>
    </row>
    <row r="549" spans="1:16" x14ac:dyDescent="0.25">
      <c r="A549" t="s">
        <v>75</v>
      </c>
      <c r="B549" t="s">
        <v>31</v>
      </c>
      <c r="C549">
        <v>0</v>
      </c>
      <c r="D549">
        <v>0</v>
      </c>
      <c r="E549">
        <f t="shared" si="24"/>
        <v>0</v>
      </c>
      <c r="F549">
        <f t="shared" si="25"/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f t="shared" si="26"/>
        <v>0</v>
      </c>
    </row>
    <row r="550" spans="1:16" x14ac:dyDescent="0.25">
      <c r="A550" t="s">
        <v>75</v>
      </c>
      <c r="B550" t="s">
        <v>32</v>
      </c>
      <c r="C550">
        <v>0</v>
      </c>
      <c r="D550">
        <v>0</v>
      </c>
      <c r="E550">
        <f t="shared" si="24"/>
        <v>0</v>
      </c>
      <c r="F550">
        <f t="shared" si="25"/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f t="shared" si="26"/>
        <v>0</v>
      </c>
    </row>
    <row r="551" spans="1:16" x14ac:dyDescent="0.25">
      <c r="A551" t="s">
        <v>75</v>
      </c>
      <c r="B551" t="s">
        <v>33</v>
      </c>
      <c r="C551">
        <v>0</v>
      </c>
      <c r="D551">
        <v>0</v>
      </c>
      <c r="E551">
        <f t="shared" si="24"/>
        <v>0</v>
      </c>
      <c r="F551">
        <f t="shared" si="25"/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f t="shared" si="26"/>
        <v>0</v>
      </c>
    </row>
    <row r="552" spans="1:16" x14ac:dyDescent="0.25">
      <c r="A552" t="s">
        <v>75</v>
      </c>
      <c r="B552" t="s">
        <v>34</v>
      </c>
      <c r="C552">
        <v>0</v>
      </c>
      <c r="D552">
        <v>0</v>
      </c>
      <c r="E552">
        <f t="shared" si="24"/>
        <v>0</v>
      </c>
      <c r="F552">
        <f t="shared" si="25"/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f t="shared" si="26"/>
        <v>0</v>
      </c>
    </row>
    <row r="553" spans="1:16" x14ac:dyDescent="0.25">
      <c r="A553" t="s">
        <v>75</v>
      </c>
      <c r="B553" t="s">
        <v>35</v>
      </c>
      <c r="C553">
        <v>0</v>
      </c>
      <c r="D553">
        <v>0</v>
      </c>
      <c r="E553">
        <f t="shared" si="24"/>
        <v>0</v>
      </c>
      <c r="F553">
        <f t="shared" si="25"/>
        <v>0</v>
      </c>
      <c r="G553">
        <v>0</v>
      </c>
      <c r="H553">
        <v>0</v>
      </c>
      <c r="I553">
        <v>0</v>
      </c>
      <c r="J553">
        <v>-38</v>
      </c>
      <c r="K553">
        <v>0</v>
      </c>
      <c r="L553">
        <v>0</v>
      </c>
      <c r="M553">
        <v>0</v>
      </c>
      <c r="N553">
        <v>-38</v>
      </c>
      <c r="O553">
        <v>-38</v>
      </c>
      <c r="P553">
        <f t="shared" si="26"/>
        <v>-38</v>
      </c>
    </row>
    <row r="554" spans="1:16" x14ac:dyDescent="0.25">
      <c r="A554" t="s">
        <v>75</v>
      </c>
      <c r="B554" t="s">
        <v>36</v>
      </c>
      <c r="C554">
        <v>0</v>
      </c>
      <c r="D554">
        <v>0</v>
      </c>
      <c r="E554">
        <f t="shared" si="24"/>
        <v>0</v>
      </c>
      <c r="F554">
        <f t="shared" si="25"/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-9</v>
      </c>
      <c r="M554">
        <v>0</v>
      </c>
      <c r="N554">
        <v>-9</v>
      </c>
      <c r="O554">
        <v>0</v>
      </c>
      <c r="P554">
        <f t="shared" si="26"/>
        <v>0</v>
      </c>
    </row>
    <row r="555" spans="1:16" x14ac:dyDescent="0.25">
      <c r="A555" t="s">
        <v>75</v>
      </c>
      <c r="B555" t="s">
        <v>37</v>
      </c>
      <c r="C555">
        <v>0</v>
      </c>
      <c r="D555">
        <v>0</v>
      </c>
      <c r="E555">
        <f t="shared" si="24"/>
        <v>0</v>
      </c>
      <c r="F555">
        <f t="shared" si="25"/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-50</v>
      </c>
      <c r="M555">
        <v>0</v>
      </c>
      <c r="N555">
        <v>-50</v>
      </c>
      <c r="O555">
        <v>0</v>
      </c>
      <c r="P555">
        <f t="shared" si="26"/>
        <v>0</v>
      </c>
    </row>
    <row r="556" spans="1:16" x14ac:dyDescent="0.25">
      <c r="A556" t="s">
        <v>75</v>
      </c>
      <c r="B556" t="s">
        <v>38</v>
      </c>
      <c r="C556">
        <v>0</v>
      </c>
      <c r="D556">
        <v>0</v>
      </c>
      <c r="E556">
        <f t="shared" si="24"/>
        <v>0</v>
      </c>
      <c r="F556">
        <f t="shared" si="25"/>
        <v>3199</v>
      </c>
      <c r="G556">
        <v>0</v>
      </c>
      <c r="H556">
        <v>3199</v>
      </c>
      <c r="I556">
        <v>0</v>
      </c>
      <c r="J556">
        <v>3232</v>
      </c>
      <c r="K556">
        <v>0</v>
      </c>
      <c r="L556">
        <v>336</v>
      </c>
      <c r="M556">
        <v>0</v>
      </c>
      <c r="N556">
        <v>6768</v>
      </c>
      <c r="O556">
        <v>3232</v>
      </c>
      <c r="P556">
        <f t="shared" si="26"/>
        <v>6431</v>
      </c>
    </row>
    <row r="557" spans="1:16" x14ac:dyDescent="0.25">
      <c r="A557" t="s">
        <v>75</v>
      </c>
      <c r="B557" t="s">
        <v>39</v>
      </c>
      <c r="C557">
        <v>0</v>
      </c>
      <c r="D557">
        <v>0</v>
      </c>
      <c r="E557">
        <f t="shared" si="24"/>
        <v>0</v>
      </c>
      <c r="F557">
        <f t="shared" si="25"/>
        <v>3137</v>
      </c>
      <c r="G557">
        <v>0</v>
      </c>
      <c r="H557">
        <v>3137</v>
      </c>
      <c r="I557">
        <v>0</v>
      </c>
      <c r="J557">
        <v>3232</v>
      </c>
      <c r="K557">
        <v>0</v>
      </c>
      <c r="L557">
        <v>336</v>
      </c>
      <c r="M557">
        <v>0</v>
      </c>
      <c r="N557">
        <v>6705</v>
      </c>
      <c r="O557">
        <v>3232</v>
      </c>
      <c r="P557">
        <f t="shared" si="26"/>
        <v>6369</v>
      </c>
    </row>
    <row r="558" spans="1:16" x14ac:dyDescent="0.25">
      <c r="A558" t="s">
        <v>75</v>
      </c>
      <c r="B558" t="s">
        <v>40</v>
      </c>
      <c r="C558">
        <v>0</v>
      </c>
      <c r="D558">
        <v>0</v>
      </c>
      <c r="E558">
        <f t="shared" si="24"/>
        <v>0</v>
      </c>
      <c r="F558">
        <f t="shared" si="25"/>
        <v>264</v>
      </c>
      <c r="G558">
        <v>0</v>
      </c>
      <c r="H558">
        <v>264</v>
      </c>
      <c r="I558">
        <v>0</v>
      </c>
      <c r="J558">
        <v>0</v>
      </c>
      <c r="K558">
        <v>0</v>
      </c>
      <c r="L558">
        <v>140</v>
      </c>
      <c r="M558">
        <v>0</v>
      </c>
      <c r="N558">
        <v>404</v>
      </c>
      <c r="O558">
        <v>0</v>
      </c>
      <c r="P558">
        <f t="shared" si="26"/>
        <v>264</v>
      </c>
    </row>
    <row r="559" spans="1:16" x14ac:dyDescent="0.25">
      <c r="A559" t="s">
        <v>75</v>
      </c>
      <c r="B559" t="s">
        <v>41</v>
      </c>
      <c r="C559">
        <v>0</v>
      </c>
      <c r="D559">
        <v>0</v>
      </c>
      <c r="E559">
        <f t="shared" si="24"/>
        <v>0</v>
      </c>
      <c r="F559">
        <f t="shared" si="25"/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f t="shared" si="26"/>
        <v>0</v>
      </c>
    </row>
    <row r="560" spans="1:16" x14ac:dyDescent="0.25">
      <c r="A560" t="s">
        <v>75</v>
      </c>
      <c r="B560" t="s">
        <v>42</v>
      </c>
      <c r="C560">
        <v>0</v>
      </c>
      <c r="D560">
        <v>0</v>
      </c>
      <c r="E560">
        <f t="shared" si="24"/>
        <v>0</v>
      </c>
      <c r="F560">
        <f t="shared" si="25"/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f t="shared" si="26"/>
        <v>0</v>
      </c>
    </row>
    <row r="561" spans="1:16" x14ac:dyDescent="0.25">
      <c r="A561" t="s">
        <v>75</v>
      </c>
      <c r="B561" t="s">
        <v>43</v>
      </c>
      <c r="C561">
        <v>0</v>
      </c>
      <c r="D561">
        <v>0</v>
      </c>
      <c r="E561">
        <f t="shared" si="24"/>
        <v>0</v>
      </c>
      <c r="F561">
        <f t="shared" si="25"/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f t="shared" si="26"/>
        <v>0</v>
      </c>
    </row>
    <row r="562" spans="1:16" x14ac:dyDescent="0.25">
      <c r="A562" t="s">
        <v>75</v>
      </c>
      <c r="B562" t="s">
        <v>44</v>
      </c>
      <c r="C562">
        <v>0</v>
      </c>
      <c r="D562">
        <v>0</v>
      </c>
      <c r="E562">
        <f t="shared" si="24"/>
        <v>0</v>
      </c>
      <c r="F562">
        <f t="shared" si="25"/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f t="shared" si="26"/>
        <v>0</v>
      </c>
    </row>
    <row r="563" spans="1:16" x14ac:dyDescent="0.25">
      <c r="A563" t="s">
        <v>75</v>
      </c>
      <c r="B563" t="s">
        <v>45</v>
      </c>
      <c r="C563">
        <v>0</v>
      </c>
      <c r="D563">
        <v>0</v>
      </c>
      <c r="E563">
        <f t="shared" si="24"/>
        <v>0</v>
      </c>
      <c r="F563">
        <f t="shared" si="25"/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f t="shared" si="26"/>
        <v>0</v>
      </c>
    </row>
    <row r="564" spans="1:16" x14ac:dyDescent="0.25">
      <c r="A564" t="s">
        <v>75</v>
      </c>
      <c r="B564" t="s">
        <v>46</v>
      </c>
      <c r="C564">
        <v>0</v>
      </c>
      <c r="D564">
        <v>0</v>
      </c>
      <c r="E564">
        <f t="shared" si="24"/>
        <v>0</v>
      </c>
      <c r="F564">
        <f t="shared" si="25"/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f t="shared" si="26"/>
        <v>0</v>
      </c>
    </row>
    <row r="565" spans="1:16" x14ac:dyDescent="0.25">
      <c r="A565" t="s">
        <v>75</v>
      </c>
      <c r="B565" t="s">
        <v>47</v>
      </c>
      <c r="C565">
        <v>0</v>
      </c>
      <c r="D565">
        <v>0</v>
      </c>
      <c r="E565">
        <f t="shared" si="24"/>
        <v>0</v>
      </c>
      <c r="F565">
        <f t="shared" si="25"/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f t="shared" si="26"/>
        <v>0</v>
      </c>
    </row>
    <row r="566" spans="1:16" x14ac:dyDescent="0.25">
      <c r="A566" t="s">
        <v>75</v>
      </c>
      <c r="B566" t="s">
        <v>48</v>
      </c>
      <c r="C566">
        <v>0</v>
      </c>
      <c r="D566">
        <v>0</v>
      </c>
      <c r="E566">
        <f t="shared" si="24"/>
        <v>0</v>
      </c>
      <c r="F566">
        <f t="shared" si="25"/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f t="shared" si="26"/>
        <v>0</v>
      </c>
    </row>
    <row r="567" spans="1:16" x14ac:dyDescent="0.25">
      <c r="A567" t="s">
        <v>75</v>
      </c>
      <c r="B567" t="s">
        <v>49</v>
      </c>
      <c r="C567">
        <v>0</v>
      </c>
      <c r="D567">
        <v>0</v>
      </c>
      <c r="E567">
        <f t="shared" si="24"/>
        <v>0</v>
      </c>
      <c r="F567">
        <f t="shared" si="25"/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f t="shared" si="26"/>
        <v>0</v>
      </c>
    </row>
    <row r="568" spans="1:16" x14ac:dyDescent="0.25">
      <c r="A568" t="s">
        <v>75</v>
      </c>
      <c r="B568" t="s">
        <v>50</v>
      </c>
      <c r="C568">
        <v>0</v>
      </c>
      <c r="D568">
        <v>0</v>
      </c>
      <c r="E568">
        <f t="shared" si="24"/>
        <v>0</v>
      </c>
      <c r="F568">
        <f t="shared" si="25"/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f t="shared" si="26"/>
        <v>0</v>
      </c>
    </row>
    <row r="569" spans="1:16" x14ac:dyDescent="0.25">
      <c r="A569" t="s">
        <v>75</v>
      </c>
      <c r="B569" t="s">
        <v>51</v>
      </c>
      <c r="C569">
        <v>0</v>
      </c>
      <c r="D569">
        <v>0</v>
      </c>
      <c r="E569">
        <f t="shared" si="24"/>
        <v>0</v>
      </c>
      <c r="F569">
        <f t="shared" si="25"/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f t="shared" si="26"/>
        <v>0</v>
      </c>
    </row>
    <row r="570" spans="1:16" x14ac:dyDescent="0.25">
      <c r="A570" t="s">
        <v>75</v>
      </c>
      <c r="B570" t="s">
        <v>52</v>
      </c>
      <c r="C570">
        <v>0</v>
      </c>
      <c r="D570">
        <v>0</v>
      </c>
      <c r="E570">
        <f t="shared" si="24"/>
        <v>0</v>
      </c>
      <c r="F570">
        <f t="shared" si="25"/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f t="shared" si="26"/>
        <v>0</v>
      </c>
    </row>
    <row r="571" spans="1:16" x14ac:dyDescent="0.25">
      <c r="A571" t="s">
        <v>75</v>
      </c>
      <c r="B571" t="s">
        <v>53</v>
      </c>
      <c r="C571">
        <v>0</v>
      </c>
      <c r="D571">
        <v>0</v>
      </c>
      <c r="E571">
        <f t="shared" si="24"/>
        <v>0</v>
      </c>
      <c r="F571">
        <f t="shared" si="25"/>
        <v>264</v>
      </c>
      <c r="G571">
        <v>0</v>
      </c>
      <c r="H571">
        <v>264</v>
      </c>
      <c r="I571">
        <v>0</v>
      </c>
      <c r="J571">
        <v>0</v>
      </c>
      <c r="K571">
        <v>0</v>
      </c>
      <c r="L571">
        <v>140</v>
      </c>
      <c r="M571">
        <v>0</v>
      </c>
      <c r="N571">
        <v>404</v>
      </c>
      <c r="O571">
        <v>0</v>
      </c>
      <c r="P571">
        <f t="shared" si="26"/>
        <v>264</v>
      </c>
    </row>
    <row r="572" spans="1:16" x14ac:dyDescent="0.25">
      <c r="A572" t="s">
        <v>75</v>
      </c>
      <c r="B572" t="s">
        <v>54</v>
      </c>
      <c r="C572">
        <v>0</v>
      </c>
      <c r="D572">
        <v>0</v>
      </c>
      <c r="E572">
        <f t="shared" si="24"/>
        <v>0</v>
      </c>
      <c r="F572">
        <f t="shared" si="25"/>
        <v>2645</v>
      </c>
      <c r="G572">
        <v>0</v>
      </c>
      <c r="H572">
        <v>2645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2645</v>
      </c>
      <c r="O572">
        <v>0</v>
      </c>
      <c r="P572">
        <f t="shared" si="26"/>
        <v>2645</v>
      </c>
    </row>
    <row r="573" spans="1:16" x14ac:dyDescent="0.25">
      <c r="A573" t="s">
        <v>75</v>
      </c>
      <c r="B573" t="s">
        <v>55</v>
      </c>
      <c r="C573">
        <v>0</v>
      </c>
      <c r="D573">
        <v>0</v>
      </c>
      <c r="E573">
        <f t="shared" si="24"/>
        <v>0</v>
      </c>
      <c r="F573">
        <f t="shared" si="25"/>
        <v>2254</v>
      </c>
      <c r="G573">
        <v>0</v>
      </c>
      <c r="H573">
        <v>2254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2254</v>
      </c>
      <c r="O573">
        <v>0</v>
      </c>
      <c r="P573">
        <f t="shared" si="26"/>
        <v>2254</v>
      </c>
    </row>
    <row r="574" spans="1:16" x14ac:dyDescent="0.25">
      <c r="A574" t="s">
        <v>75</v>
      </c>
      <c r="B574" t="s">
        <v>56</v>
      </c>
      <c r="C574">
        <v>0</v>
      </c>
      <c r="D574">
        <v>0</v>
      </c>
      <c r="E574">
        <f t="shared" si="24"/>
        <v>0</v>
      </c>
      <c r="F574">
        <f t="shared" si="25"/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f t="shared" si="26"/>
        <v>0</v>
      </c>
    </row>
    <row r="575" spans="1:16" x14ac:dyDescent="0.25">
      <c r="A575" t="s">
        <v>75</v>
      </c>
      <c r="B575" t="s">
        <v>57</v>
      </c>
      <c r="C575">
        <v>0</v>
      </c>
      <c r="D575">
        <v>0</v>
      </c>
      <c r="E575">
        <f t="shared" si="24"/>
        <v>0</v>
      </c>
      <c r="F575">
        <f t="shared" si="25"/>
        <v>36</v>
      </c>
      <c r="G575">
        <v>0</v>
      </c>
      <c r="H575">
        <v>36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36</v>
      </c>
      <c r="O575">
        <v>0</v>
      </c>
      <c r="P575">
        <f t="shared" si="26"/>
        <v>36</v>
      </c>
    </row>
    <row r="576" spans="1:16" x14ac:dyDescent="0.25">
      <c r="A576" t="s">
        <v>75</v>
      </c>
      <c r="B576" t="s">
        <v>58</v>
      </c>
      <c r="C576">
        <v>0</v>
      </c>
      <c r="D576">
        <v>0</v>
      </c>
      <c r="E576">
        <f t="shared" si="24"/>
        <v>0</v>
      </c>
      <c r="F576">
        <f t="shared" si="25"/>
        <v>355</v>
      </c>
      <c r="G576">
        <v>0</v>
      </c>
      <c r="H576">
        <v>355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355</v>
      </c>
      <c r="O576">
        <v>0</v>
      </c>
      <c r="P576">
        <f t="shared" si="26"/>
        <v>355</v>
      </c>
    </row>
    <row r="577" spans="1:16" x14ac:dyDescent="0.25">
      <c r="A577" t="s">
        <v>75</v>
      </c>
      <c r="B577" t="s">
        <v>59</v>
      </c>
      <c r="C577">
        <v>0</v>
      </c>
      <c r="D577">
        <v>0</v>
      </c>
      <c r="E577">
        <f t="shared" si="24"/>
        <v>0</v>
      </c>
      <c r="F577">
        <f t="shared" si="25"/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f t="shared" si="26"/>
        <v>0</v>
      </c>
    </row>
    <row r="578" spans="1:16" x14ac:dyDescent="0.25">
      <c r="A578" t="s">
        <v>75</v>
      </c>
      <c r="B578" t="s">
        <v>60</v>
      </c>
      <c r="C578">
        <v>0</v>
      </c>
      <c r="D578">
        <v>0</v>
      </c>
      <c r="E578">
        <f t="shared" si="24"/>
        <v>0</v>
      </c>
      <c r="F578">
        <f t="shared" si="25"/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f t="shared" si="26"/>
        <v>0</v>
      </c>
    </row>
    <row r="579" spans="1:16" x14ac:dyDescent="0.25">
      <c r="A579" t="s">
        <v>75</v>
      </c>
      <c r="B579" t="s">
        <v>61</v>
      </c>
      <c r="C579">
        <v>0</v>
      </c>
      <c r="D579">
        <v>0</v>
      </c>
      <c r="E579">
        <f t="shared" ref="E579:E642" si="27">C579+D579</f>
        <v>0</v>
      </c>
      <c r="F579">
        <f t="shared" ref="F579:F642" si="28">G579+H579</f>
        <v>228</v>
      </c>
      <c r="G579">
        <v>0</v>
      </c>
      <c r="H579">
        <v>228</v>
      </c>
      <c r="I579">
        <v>0</v>
      </c>
      <c r="J579">
        <v>3232</v>
      </c>
      <c r="K579">
        <v>0</v>
      </c>
      <c r="L579">
        <v>196</v>
      </c>
      <c r="M579">
        <v>0</v>
      </c>
      <c r="N579">
        <v>3656</v>
      </c>
      <c r="O579">
        <v>3232</v>
      </c>
      <c r="P579">
        <f t="shared" ref="P579:P642" si="29">E579+F579+I579+J579+K579+M579</f>
        <v>3460</v>
      </c>
    </row>
    <row r="580" spans="1:16" x14ac:dyDescent="0.25">
      <c r="A580" t="s">
        <v>75</v>
      </c>
      <c r="B580" t="s">
        <v>62</v>
      </c>
      <c r="C580">
        <v>0</v>
      </c>
      <c r="D580">
        <v>0</v>
      </c>
      <c r="E580">
        <f t="shared" si="27"/>
        <v>0</v>
      </c>
      <c r="F580">
        <f t="shared" si="28"/>
        <v>214</v>
      </c>
      <c r="G580">
        <v>0</v>
      </c>
      <c r="H580">
        <v>214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214</v>
      </c>
      <c r="O580">
        <v>0</v>
      </c>
      <c r="P580">
        <f t="shared" si="29"/>
        <v>214</v>
      </c>
    </row>
    <row r="581" spans="1:16" x14ac:dyDescent="0.25">
      <c r="A581" t="s">
        <v>75</v>
      </c>
      <c r="B581" t="s">
        <v>63</v>
      </c>
      <c r="C581">
        <v>0</v>
      </c>
      <c r="D581">
        <v>0</v>
      </c>
      <c r="E581">
        <f t="shared" si="27"/>
        <v>0</v>
      </c>
      <c r="F581">
        <f t="shared" si="28"/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97</v>
      </c>
      <c r="M581">
        <v>0</v>
      </c>
      <c r="N581">
        <v>97</v>
      </c>
      <c r="O581">
        <v>0</v>
      </c>
      <c r="P581">
        <f t="shared" si="29"/>
        <v>0</v>
      </c>
    </row>
    <row r="582" spans="1:16" x14ac:dyDescent="0.25">
      <c r="A582" t="s">
        <v>75</v>
      </c>
      <c r="B582" t="s">
        <v>64</v>
      </c>
      <c r="C582">
        <v>0</v>
      </c>
      <c r="D582">
        <v>0</v>
      </c>
      <c r="E582">
        <f t="shared" si="27"/>
        <v>0</v>
      </c>
      <c r="F582">
        <f t="shared" si="28"/>
        <v>13</v>
      </c>
      <c r="G582">
        <v>0</v>
      </c>
      <c r="H582">
        <v>13</v>
      </c>
      <c r="I582">
        <v>0</v>
      </c>
      <c r="J582">
        <v>3232</v>
      </c>
      <c r="K582">
        <v>0</v>
      </c>
      <c r="L582">
        <v>60</v>
      </c>
      <c r="M582">
        <v>0</v>
      </c>
      <c r="N582">
        <v>3306</v>
      </c>
      <c r="O582">
        <v>3232</v>
      </c>
      <c r="P582">
        <f t="shared" si="29"/>
        <v>3245</v>
      </c>
    </row>
    <row r="583" spans="1:16" x14ac:dyDescent="0.25">
      <c r="A583" t="s">
        <v>75</v>
      </c>
      <c r="B583" t="s">
        <v>65</v>
      </c>
      <c r="C583">
        <v>0</v>
      </c>
      <c r="D583">
        <v>0</v>
      </c>
      <c r="E583">
        <f t="shared" si="27"/>
        <v>0</v>
      </c>
      <c r="F583">
        <f t="shared" si="28"/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38</v>
      </c>
      <c r="M583">
        <v>0</v>
      </c>
      <c r="N583">
        <v>38</v>
      </c>
      <c r="O583">
        <v>0</v>
      </c>
      <c r="P583">
        <f t="shared" si="29"/>
        <v>0</v>
      </c>
    </row>
    <row r="584" spans="1:16" x14ac:dyDescent="0.25">
      <c r="A584" t="s">
        <v>75</v>
      </c>
      <c r="B584" t="s">
        <v>66</v>
      </c>
      <c r="C584">
        <v>0</v>
      </c>
      <c r="D584">
        <v>0</v>
      </c>
      <c r="E584">
        <f t="shared" si="27"/>
        <v>0</v>
      </c>
      <c r="F584">
        <f t="shared" si="28"/>
        <v>62</v>
      </c>
      <c r="G584">
        <v>0</v>
      </c>
      <c r="H584">
        <v>62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62</v>
      </c>
      <c r="O584">
        <v>0</v>
      </c>
      <c r="P584">
        <f t="shared" si="29"/>
        <v>62</v>
      </c>
    </row>
    <row r="585" spans="1:16" x14ac:dyDescent="0.25">
      <c r="A585" t="s">
        <v>76</v>
      </c>
      <c r="B585" t="s">
        <v>14</v>
      </c>
      <c r="C585">
        <v>0</v>
      </c>
      <c r="D585">
        <v>0</v>
      </c>
      <c r="E585">
        <f t="shared" si="27"/>
        <v>0</v>
      </c>
      <c r="F585">
        <f t="shared" si="28"/>
        <v>0</v>
      </c>
      <c r="G585">
        <v>0</v>
      </c>
      <c r="H585">
        <v>0</v>
      </c>
      <c r="I585">
        <v>0</v>
      </c>
      <c r="J585">
        <v>19</v>
      </c>
      <c r="K585">
        <v>0</v>
      </c>
      <c r="L585">
        <v>15</v>
      </c>
      <c r="M585">
        <v>0</v>
      </c>
      <c r="N585">
        <v>34</v>
      </c>
      <c r="O585">
        <v>34</v>
      </c>
      <c r="P585">
        <f t="shared" si="29"/>
        <v>19</v>
      </c>
    </row>
    <row r="586" spans="1:16" x14ac:dyDescent="0.25">
      <c r="A586" t="s">
        <v>76</v>
      </c>
      <c r="B586" t="s">
        <v>15</v>
      </c>
      <c r="C586">
        <v>0</v>
      </c>
      <c r="D586">
        <v>0</v>
      </c>
      <c r="E586">
        <f t="shared" si="27"/>
        <v>0</v>
      </c>
      <c r="F586">
        <f t="shared" si="28"/>
        <v>2083</v>
      </c>
      <c r="G586">
        <v>0</v>
      </c>
      <c r="H586">
        <v>2083</v>
      </c>
      <c r="I586">
        <v>0</v>
      </c>
      <c r="J586">
        <v>1</v>
      </c>
      <c r="K586">
        <v>0</v>
      </c>
      <c r="L586">
        <v>0</v>
      </c>
      <c r="M586">
        <v>0</v>
      </c>
      <c r="N586">
        <v>2083</v>
      </c>
      <c r="O586">
        <v>1</v>
      </c>
      <c r="P586">
        <f t="shared" si="29"/>
        <v>2084</v>
      </c>
    </row>
    <row r="587" spans="1:16" x14ac:dyDescent="0.25">
      <c r="A587" t="s">
        <v>76</v>
      </c>
      <c r="B587" t="s">
        <v>16</v>
      </c>
      <c r="C587">
        <v>0</v>
      </c>
      <c r="D587">
        <v>0</v>
      </c>
      <c r="E587">
        <f t="shared" si="27"/>
        <v>0</v>
      </c>
      <c r="F587">
        <f t="shared" si="28"/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f t="shared" si="29"/>
        <v>0</v>
      </c>
    </row>
    <row r="588" spans="1:16" x14ac:dyDescent="0.25">
      <c r="A588" t="s">
        <v>76</v>
      </c>
      <c r="B588" t="s">
        <v>17</v>
      </c>
      <c r="C588">
        <v>0</v>
      </c>
      <c r="D588">
        <v>0</v>
      </c>
      <c r="E588">
        <f t="shared" si="27"/>
        <v>0</v>
      </c>
      <c r="F588">
        <f t="shared" si="28"/>
        <v>-16</v>
      </c>
      <c r="G588">
        <v>0</v>
      </c>
      <c r="H588">
        <v>-16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-16</v>
      </c>
      <c r="O588">
        <v>0</v>
      </c>
      <c r="P588">
        <f t="shared" si="29"/>
        <v>-16</v>
      </c>
    </row>
    <row r="589" spans="1:16" x14ac:dyDescent="0.25">
      <c r="A589" t="s">
        <v>76</v>
      </c>
      <c r="B589" t="s">
        <v>18</v>
      </c>
      <c r="C589">
        <v>0</v>
      </c>
      <c r="D589">
        <v>0</v>
      </c>
      <c r="E589">
        <f t="shared" si="27"/>
        <v>0</v>
      </c>
      <c r="F589">
        <f t="shared" si="28"/>
        <v>-163</v>
      </c>
      <c r="G589">
        <v>0</v>
      </c>
      <c r="H589">
        <v>-163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-163</v>
      </c>
      <c r="O589">
        <v>0</v>
      </c>
      <c r="P589">
        <f t="shared" si="29"/>
        <v>-163</v>
      </c>
    </row>
    <row r="590" spans="1:16" x14ac:dyDescent="0.25">
      <c r="A590" t="s">
        <v>76</v>
      </c>
      <c r="B590" t="s">
        <v>19</v>
      </c>
      <c r="C590">
        <v>0</v>
      </c>
      <c r="D590">
        <v>0</v>
      </c>
      <c r="E590">
        <f t="shared" si="27"/>
        <v>0</v>
      </c>
      <c r="F590">
        <f t="shared" si="28"/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f t="shared" si="29"/>
        <v>0</v>
      </c>
    </row>
    <row r="591" spans="1:16" x14ac:dyDescent="0.25">
      <c r="A591" t="s">
        <v>76</v>
      </c>
      <c r="B591" t="s">
        <v>20</v>
      </c>
      <c r="C591">
        <v>0</v>
      </c>
      <c r="D591">
        <v>0</v>
      </c>
      <c r="E591">
        <f t="shared" si="27"/>
        <v>0</v>
      </c>
      <c r="F591">
        <f t="shared" si="28"/>
        <v>1904</v>
      </c>
      <c r="G591">
        <v>0</v>
      </c>
      <c r="H591">
        <v>1904</v>
      </c>
      <c r="I591">
        <v>0</v>
      </c>
      <c r="J591">
        <v>19</v>
      </c>
      <c r="K591">
        <v>0</v>
      </c>
      <c r="L591">
        <v>15</v>
      </c>
      <c r="M591">
        <v>0</v>
      </c>
      <c r="N591">
        <v>1938</v>
      </c>
      <c r="O591">
        <v>34</v>
      </c>
      <c r="P591">
        <f t="shared" si="29"/>
        <v>1923</v>
      </c>
    </row>
    <row r="592" spans="1:16" x14ac:dyDescent="0.25">
      <c r="A592" t="s">
        <v>76</v>
      </c>
      <c r="B592" t="s">
        <v>21</v>
      </c>
      <c r="C592">
        <v>0</v>
      </c>
      <c r="D592">
        <v>0</v>
      </c>
      <c r="E592">
        <f t="shared" si="27"/>
        <v>0</v>
      </c>
      <c r="F592">
        <f t="shared" si="28"/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6</v>
      </c>
      <c r="M592">
        <v>0</v>
      </c>
      <c r="N592">
        <v>6</v>
      </c>
      <c r="O592">
        <v>15</v>
      </c>
      <c r="P592">
        <f t="shared" si="29"/>
        <v>0</v>
      </c>
    </row>
    <row r="593" spans="1:16" x14ac:dyDescent="0.25">
      <c r="A593" t="s">
        <v>76</v>
      </c>
      <c r="B593" t="s">
        <v>22</v>
      </c>
      <c r="C593">
        <v>0</v>
      </c>
      <c r="D593">
        <v>0</v>
      </c>
      <c r="E593">
        <f t="shared" si="27"/>
        <v>0</v>
      </c>
      <c r="F593">
        <f t="shared" si="28"/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f t="shared" si="29"/>
        <v>0</v>
      </c>
    </row>
    <row r="594" spans="1:16" x14ac:dyDescent="0.25">
      <c r="A594" t="s">
        <v>76</v>
      </c>
      <c r="B594" t="s">
        <v>23</v>
      </c>
      <c r="C594">
        <v>0</v>
      </c>
      <c r="D594">
        <v>0</v>
      </c>
      <c r="E594">
        <f t="shared" si="27"/>
        <v>0</v>
      </c>
      <c r="F594">
        <f t="shared" si="28"/>
        <v>-594</v>
      </c>
      <c r="G594">
        <v>0</v>
      </c>
      <c r="H594">
        <v>-594</v>
      </c>
      <c r="I594">
        <v>0</v>
      </c>
      <c r="J594">
        <v>-6</v>
      </c>
      <c r="K594">
        <v>0</v>
      </c>
      <c r="L594">
        <v>229</v>
      </c>
      <c r="M594">
        <v>0</v>
      </c>
      <c r="N594">
        <v>-372</v>
      </c>
      <c r="O594">
        <v>-6</v>
      </c>
      <c r="P594">
        <f t="shared" si="29"/>
        <v>-600</v>
      </c>
    </row>
    <row r="595" spans="1:16" x14ac:dyDescent="0.25">
      <c r="A595" t="s">
        <v>76</v>
      </c>
      <c r="B595" t="s">
        <v>24</v>
      </c>
      <c r="C595">
        <v>0</v>
      </c>
      <c r="D595">
        <v>0</v>
      </c>
      <c r="E595">
        <f t="shared" si="27"/>
        <v>0</v>
      </c>
      <c r="F595">
        <f t="shared" si="28"/>
        <v>-594</v>
      </c>
      <c r="G595">
        <v>0</v>
      </c>
      <c r="H595">
        <v>-594</v>
      </c>
      <c r="I595">
        <v>0</v>
      </c>
      <c r="J595">
        <v>0</v>
      </c>
      <c r="K595">
        <v>0</v>
      </c>
      <c r="L595">
        <v>229</v>
      </c>
      <c r="M595">
        <v>0</v>
      </c>
      <c r="N595">
        <v>-365</v>
      </c>
      <c r="O595">
        <v>0</v>
      </c>
      <c r="P595">
        <f t="shared" si="29"/>
        <v>-594</v>
      </c>
    </row>
    <row r="596" spans="1:16" x14ac:dyDescent="0.25">
      <c r="A596" t="s">
        <v>76</v>
      </c>
      <c r="B596" t="s">
        <v>25</v>
      </c>
      <c r="C596">
        <v>0</v>
      </c>
      <c r="D596">
        <v>0</v>
      </c>
      <c r="E596">
        <f t="shared" si="27"/>
        <v>0</v>
      </c>
      <c r="F596">
        <f t="shared" si="28"/>
        <v>-594</v>
      </c>
      <c r="G596">
        <v>0</v>
      </c>
      <c r="H596">
        <v>-594</v>
      </c>
      <c r="I596">
        <v>0</v>
      </c>
      <c r="J596">
        <v>0</v>
      </c>
      <c r="K596">
        <v>0</v>
      </c>
      <c r="L596">
        <v>229</v>
      </c>
      <c r="M596">
        <v>0</v>
      </c>
      <c r="N596">
        <v>-365</v>
      </c>
      <c r="O596">
        <v>0</v>
      </c>
      <c r="P596">
        <f t="shared" si="29"/>
        <v>-594</v>
      </c>
    </row>
    <row r="597" spans="1:16" x14ac:dyDescent="0.25">
      <c r="A597" t="s">
        <v>76</v>
      </c>
      <c r="B597" t="s">
        <v>26</v>
      </c>
      <c r="C597">
        <v>0</v>
      </c>
      <c r="D597">
        <v>0</v>
      </c>
      <c r="E597">
        <f t="shared" si="27"/>
        <v>0</v>
      </c>
      <c r="F597">
        <f t="shared" si="28"/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f t="shared" si="29"/>
        <v>0</v>
      </c>
    </row>
    <row r="598" spans="1:16" x14ac:dyDescent="0.25">
      <c r="A598" t="s">
        <v>76</v>
      </c>
      <c r="B598" t="s">
        <v>27</v>
      </c>
      <c r="C598">
        <v>0</v>
      </c>
      <c r="D598">
        <v>0</v>
      </c>
      <c r="E598">
        <f t="shared" si="27"/>
        <v>0</v>
      </c>
      <c r="F598">
        <f t="shared" si="28"/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f t="shared" si="29"/>
        <v>0</v>
      </c>
    </row>
    <row r="599" spans="1:16" x14ac:dyDescent="0.25">
      <c r="A599" t="s">
        <v>76</v>
      </c>
      <c r="B599" t="s">
        <v>28</v>
      </c>
      <c r="C599">
        <v>0</v>
      </c>
      <c r="D599">
        <v>0</v>
      </c>
      <c r="E599">
        <f t="shared" si="27"/>
        <v>0</v>
      </c>
      <c r="F599">
        <f t="shared" si="28"/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f t="shared" si="29"/>
        <v>0</v>
      </c>
    </row>
    <row r="600" spans="1:16" x14ac:dyDescent="0.25">
      <c r="A600" t="s">
        <v>76</v>
      </c>
      <c r="B600" t="s">
        <v>29</v>
      </c>
      <c r="C600">
        <v>0</v>
      </c>
      <c r="D600">
        <v>0</v>
      </c>
      <c r="E600">
        <f t="shared" si="27"/>
        <v>0</v>
      </c>
      <c r="F600">
        <f t="shared" si="28"/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f t="shared" si="29"/>
        <v>0</v>
      </c>
    </row>
    <row r="601" spans="1:16" x14ac:dyDescent="0.25">
      <c r="A601" t="s">
        <v>76</v>
      </c>
      <c r="B601" t="s">
        <v>30</v>
      </c>
      <c r="C601">
        <v>0</v>
      </c>
      <c r="D601">
        <v>0</v>
      </c>
      <c r="E601">
        <f t="shared" si="27"/>
        <v>0</v>
      </c>
      <c r="F601">
        <f t="shared" si="28"/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f t="shared" si="29"/>
        <v>0</v>
      </c>
    </row>
    <row r="602" spans="1:16" x14ac:dyDescent="0.25">
      <c r="A602" t="s">
        <v>76</v>
      </c>
      <c r="B602" t="s">
        <v>31</v>
      </c>
      <c r="C602">
        <v>0</v>
      </c>
      <c r="D602">
        <v>0</v>
      </c>
      <c r="E602">
        <f t="shared" si="27"/>
        <v>0</v>
      </c>
      <c r="F602">
        <f t="shared" si="28"/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f t="shared" si="29"/>
        <v>0</v>
      </c>
    </row>
    <row r="603" spans="1:16" x14ac:dyDescent="0.25">
      <c r="A603" t="s">
        <v>76</v>
      </c>
      <c r="B603" t="s">
        <v>32</v>
      </c>
      <c r="C603">
        <v>0</v>
      </c>
      <c r="D603">
        <v>0</v>
      </c>
      <c r="E603">
        <f t="shared" si="27"/>
        <v>0</v>
      </c>
      <c r="F603">
        <f t="shared" si="28"/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f t="shared" si="29"/>
        <v>0</v>
      </c>
    </row>
    <row r="604" spans="1:16" x14ac:dyDescent="0.25">
      <c r="A604" t="s">
        <v>76</v>
      </c>
      <c r="B604" t="s">
        <v>33</v>
      </c>
      <c r="C604">
        <v>0</v>
      </c>
      <c r="D604">
        <v>0</v>
      </c>
      <c r="E604">
        <f t="shared" si="27"/>
        <v>0</v>
      </c>
      <c r="F604">
        <f t="shared" si="28"/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f t="shared" si="29"/>
        <v>0</v>
      </c>
    </row>
    <row r="605" spans="1:16" x14ac:dyDescent="0.25">
      <c r="A605" t="s">
        <v>76</v>
      </c>
      <c r="B605" t="s">
        <v>34</v>
      </c>
      <c r="C605">
        <v>0</v>
      </c>
      <c r="D605">
        <v>0</v>
      </c>
      <c r="E605">
        <f t="shared" si="27"/>
        <v>0</v>
      </c>
      <c r="F605">
        <f t="shared" si="28"/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f t="shared" si="29"/>
        <v>0</v>
      </c>
    </row>
    <row r="606" spans="1:16" x14ac:dyDescent="0.25">
      <c r="A606" t="s">
        <v>76</v>
      </c>
      <c r="B606" t="s">
        <v>35</v>
      </c>
      <c r="C606">
        <v>0</v>
      </c>
      <c r="D606">
        <v>0</v>
      </c>
      <c r="E606">
        <f t="shared" si="27"/>
        <v>0</v>
      </c>
      <c r="F606">
        <f t="shared" si="28"/>
        <v>0</v>
      </c>
      <c r="G606">
        <v>0</v>
      </c>
      <c r="H606">
        <v>0</v>
      </c>
      <c r="I606">
        <v>0</v>
      </c>
      <c r="J606">
        <v>-6</v>
      </c>
      <c r="K606">
        <v>0</v>
      </c>
      <c r="L606">
        <v>0</v>
      </c>
      <c r="M606">
        <v>0</v>
      </c>
      <c r="N606">
        <v>-6</v>
      </c>
      <c r="O606">
        <v>-6</v>
      </c>
      <c r="P606">
        <f t="shared" si="29"/>
        <v>-6</v>
      </c>
    </row>
    <row r="607" spans="1:16" x14ac:dyDescent="0.25">
      <c r="A607" t="s">
        <v>76</v>
      </c>
      <c r="B607" t="s">
        <v>36</v>
      </c>
      <c r="C607">
        <v>0</v>
      </c>
      <c r="D607">
        <v>0</v>
      </c>
      <c r="E607">
        <f t="shared" si="27"/>
        <v>0</v>
      </c>
      <c r="F607">
        <f t="shared" si="28"/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-7</v>
      </c>
      <c r="M607">
        <v>0</v>
      </c>
      <c r="N607">
        <v>-7</v>
      </c>
      <c r="O607">
        <v>0</v>
      </c>
      <c r="P607">
        <f t="shared" si="29"/>
        <v>0</v>
      </c>
    </row>
    <row r="608" spans="1:16" x14ac:dyDescent="0.25">
      <c r="A608" t="s">
        <v>76</v>
      </c>
      <c r="B608" t="s">
        <v>37</v>
      </c>
      <c r="C608">
        <v>0</v>
      </c>
      <c r="D608">
        <v>0</v>
      </c>
      <c r="E608">
        <f t="shared" si="27"/>
        <v>0</v>
      </c>
      <c r="F608">
        <f t="shared" si="28"/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-21</v>
      </c>
      <c r="M608">
        <v>0</v>
      </c>
      <c r="N608">
        <v>-21</v>
      </c>
      <c r="O608">
        <v>0</v>
      </c>
      <c r="P608">
        <f t="shared" si="29"/>
        <v>0</v>
      </c>
    </row>
    <row r="609" spans="1:16" x14ac:dyDescent="0.25">
      <c r="A609" t="s">
        <v>76</v>
      </c>
      <c r="B609" t="s">
        <v>38</v>
      </c>
      <c r="C609">
        <v>0</v>
      </c>
      <c r="D609">
        <v>0</v>
      </c>
      <c r="E609">
        <f t="shared" si="27"/>
        <v>0</v>
      </c>
      <c r="F609">
        <f t="shared" si="28"/>
        <v>1310</v>
      </c>
      <c r="G609">
        <v>0</v>
      </c>
      <c r="H609">
        <v>1310</v>
      </c>
      <c r="I609">
        <v>0</v>
      </c>
      <c r="J609">
        <v>13</v>
      </c>
      <c r="K609">
        <v>0</v>
      </c>
      <c r="L609">
        <v>210</v>
      </c>
      <c r="M609">
        <v>0</v>
      </c>
      <c r="N609">
        <v>1533</v>
      </c>
      <c r="O609">
        <v>13</v>
      </c>
      <c r="P609">
        <f t="shared" si="29"/>
        <v>1323</v>
      </c>
    </row>
    <row r="610" spans="1:16" x14ac:dyDescent="0.25">
      <c r="A610" t="s">
        <v>76</v>
      </c>
      <c r="B610" t="s">
        <v>39</v>
      </c>
      <c r="C610">
        <v>0</v>
      </c>
      <c r="D610">
        <v>0</v>
      </c>
      <c r="E610">
        <f t="shared" si="27"/>
        <v>0</v>
      </c>
      <c r="F610">
        <f t="shared" si="28"/>
        <v>1298</v>
      </c>
      <c r="G610">
        <v>0</v>
      </c>
      <c r="H610">
        <v>1298</v>
      </c>
      <c r="I610">
        <v>0</v>
      </c>
      <c r="J610">
        <v>13</v>
      </c>
      <c r="K610">
        <v>0</v>
      </c>
      <c r="L610">
        <v>210</v>
      </c>
      <c r="M610">
        <v>0</v>
      </c>
      <c r="N610">
        <v>1521</v>
      </c>
      <c r="O610">
        <v>13</v>
      </c>
      <c r="P610">
        <f t="shared" si="29"/>
        <v>1311</v>
      </c>
    </row>
    <row r="611" spans="1:16" x14ac:dyDescent="0.25">
      <c r="A611" t="s">
        <v>76</v>
      </c>
      <c r="B611" t="s">
        <v>40</v>
      </c>
      <c r="C611">
        <v>0</v>
      </c>
      <c r="D611">
        <v>0</v>
      </c>
      <c r="E611">
        <f t="shared" si="27"/>
        <v>0</v>
      </c>
      <c r="F611">
        <f t="shared" si="28"/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f t="shared" si="29"/>
        <v>0</v>
      </c>
    </row>
    <row r="612" spans="1:16" x14ac:dyDescent="0.25">
      <c r="A612" t="s">
        <v>76</v>
      </c>
      <c r="B612" t="s">
        <v>41</v>
      </c>
      <c r="C612">
        <v>0</v>
      </c>
      <c r="D612">
        <v>0</v>
      </c>
      <c r="E612">
        <f t="shared" si="27"/>
        <v>0</v>
      </c>
      <c r="F612">
        <f t="shared" si="28"/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f t="shared" si="29"/>
        <v>0</v>
      </c>
    </row>
    <row r="613" spans="1:16" x14ac:dyDescent="0.25">
      <c r="A613" t="s">
        <v>76</v>
      </c>
      <c r="B613" t="s">
        <v>42</v>
      </c>
      <c r="C613">
        <v>0</v>
      </c>
      <c r="D613">
        <v>0</v>
      </c>
      <c r="E613">
        <f t="shared" si="27"/>
        <v>0</v>
      </c>
      <c r="F613">
        <f t="shared" si="28"/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f t="shared" si="29"/>
        <v>0</v>
      </c>
    </row>
    <row r="614" spans="1:16" x14ac:dyDescent="0.25">
      <c r="A614" t="s">
        <v>76</v>
      </c>
      <c r="B614" t="s">
        <v>43</v>
      </c>
      <c r="C614">
        <v>0</v>
      </c>
      <c r="D614">
        <v>0</v>
      </c>
      <c r="E614">
        <f t="shared" si="27"/>
        <v>0</v>
      </c>
      <c r="F614">
        <f t="shared" si="28"/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f t="shared" si="29"/>
        <v>0</v>
      </c>
    </row>
    <row r="615" spans="1:16" x14ac:dyDescent="0.25">
      <c r="A615" t="s">
        <v>76</v>
      </c>
      <c r="B615" t="s">
        <v>44</v>
      </c>
      <c r="C615">
        <v>0</v>
      </c>
      <c r="D615">
        <v>0</v>
      </c>
      <c r="E615">
        <f t="shared" si="27"/>
        <v>0</v>
      </c>
      <c r="F615">
        <f t="shared" si="28"/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f t="shared" si="29"/>
        <v>0</v>
      </c>
    </row>
    <row r="616" spans="1:16" x14ac:dyDescent="0.25">
      <c r="A616" t="s">
        <v>76</v>
      </c>
      <c r="B616" t="s">
        <v>45</v>
      </c>
      <c r="C616">
        <v>0</v>
      </c>
      <c r="D616">
        <v>0</v>
      </c>
      <c r="E616">
        <f t="shared" si="27"/>
        <v>0</v>
      </c>
      <c r="F616">
        <f t="shared" si="28"/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f t="shared" si="29"/>
        <v>0</v>
      </c>
    </row>
    <row r="617" spans="1:16" x14ac:dyDescent="0.25">
      <c r="A617" t="s">
        <v>76</v>
      </c>
      <c r="B617" t="s">
        <v>46</v>
      </c>
      <c r="C617">
        <v>0</v>
      </c>
      <c r="D617">
        <v>0</v>
      </c>
      <c r="E617">
        <f t="shared" si="27"/>
        <v>0</v>
      </c>
      <c r="F617">
        <f t="shared" si="28"/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f t="shared" si="29"/>
        <v>0</v>
      </c>
    </row>
    <row r="618" spans="1:16" x14ac:dyDescent="0.25">
      <c r="A618" t="s">
        <v>76</v>
      </c>
      <c r="B618" t="s">
        <v>47</v>
      </c>
      <c r="C618">
        <v>0</v>
      </c>
      <c r="D618">
        <v>0</v>
      </c>
      <c r="E618">
        <f t="shared" si="27"/>
        <v>0</v>
      </c>
      <c r="F618">
        <f t="shared" si="28"/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f t="shared" si="29"/>
        <v>0</v>
      </c>
    </row>
    <row r="619" spans="1:16" x14ac:dyDescent="0.25">
      <c r="A619" t="s">
        <v>76</v>
      </c>
      <c r="B619" t="s">
        <v>48</v>
      </c>
      <c r="C619">
        <v>0</v>
      </c>
      <c r="D619">
        <v>0</v>
      </c>
      <c r="E619">
        <f t="shared" si="27"/>
        <v>0</v>
      </c>
      <c r="F619">
        <f t="shared" si="28"/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f t="shared" si="29"/>
        <v>0</v>
      </c>
    </row>
    <row r="620" spans="1:16" x14ac:dyDescent="0.25">
      <c r="A620" t="s">
        <v>76</v>
      </c>
      <c r="B620" t="s">
        <v>49</v>
      </c>
      <c r="C620">
        <v>0</v>
      </c>
      <c r="D620">
        <v>0</v>
      </c>
      <c r="E620">
        <f t="shared" si="27"/>
        <v>0</v>
      </c>
      <c r="F620">
        <f t="shared" si="28"/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f t="shared" si="29"/>
        <v>0</v>
      </c>
    </row>
    <row r="621" spans="1:16" x14ac:dyDescent="0.25">
      <c r="A621" t="s">
        <v>76</v>
      </c>
      <c r="B621" t="s">
        <v>50</v>
      </c>
      <c r="C621">
        <v>0</v>
      </c>
      <c r="D621">
        <v>0</v>
      </c>
      <c r="E621">
        <f t="shared" si="27"/>
        <v>0</v>
      </c>
      <c r="F621">
        <f t="shared" si="28"/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f t="shared" si="29"/>
        <v>0</v>
      </c>
    </row>
    <row r="622" spans="1:16" x14ac:dyDescent="0.25">
      <c r="A622" t="s">
        <v>76</v>
      </c>
      <c r="B622" t="s">
        <v>51</v>
      </c>
      <c r="C622">
        <v>0</v>
      </c>
      <c r="D622">
        <v>0</v>
      </c>
      <c r="E622">
        <f t="shared" si="27"/>
        <v>0</v>
      </c>
      <c r="F622">
        <f t="shared" si="28"/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f t="shared" si="29"/>
        <v>0</v>
      </c>
    </row>
    <row r="623" spans="1:16" x14ac:dyDescent="0.25">
      <c r="A623" t="s">
        <v>76</v>
      </c>
      <c r="B623" t="s">
        <v>52</v>
      </c>
      <c r="C623">
        <v>0</v>
      </c>
      <c r="D623">
        <v>0</v>
      </c>
      <c r="E623">
        <f t="shared" si="27"/>
        <v>0</v>
      </c>
      <c r="F623">
        <f t="shared" si="28"/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f t="shared" si="29"/>
        <v>0</v>
      </c>
    </row>
    <row r="624" spans="1:16" x14ac:dyDescent="0.25">
      <c r="A624" t="s">
        <v>76</v>
      </c>
      <c r="B624" t="s">
        <v>53</v>
      </c>
      <c r="C624">
        <v>0</v>
      </c>
      <c r="D624">
        <v>0</v>
      </c>
      <c r="E624">
        <f t="shared" si="27"/>
        <v>0</v>
      </c>
      <c r="F624">
        <f t="shared" si="28"/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f t="shared" si="29"/>
        <v>0</v>
      </c>
    </row>
    <row r="625" spans="1:16" x14ac:dyDescent="0.25">
      <c r="A625" t="s">
        <v>76</v>
      </c>
      <c r="B625" t="s">
        <v>54</v>
      </c>
      <c r="C625">
        <v>0</v>
      </c>
      <c r="D625">
        <v>0</v>
      </c>
      <c r="E625">
        <f t="shared" si="27"/>
        <v>0</v>
      </c>
      <c r="F625">
        <f t="shared" si="28"/>
        <v>1190</v>
      </c>
      <c r="G625">
        <v>0</v>
      </c>
      <c r="H625">
        <v>1190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1190</v>
      </c>
      <c r="O625">
        <v>0</v>
      </c>
      <c r="P625">
        <f t="shared" si="29"/>
        <v>1190</v>
      </c>
    </row>
    <row r="626" spans="1:16" x14ac:dyDescent="0.25">
      <c r="A626" t="s">
        <v>76</v>
      </c>
      <c r="B626" t="s">
        <v>55</v>
      </c>
      <c r="C626">
        <v>0</v>
      </c>
      <c r="D626">
        <v>0</v>
      </c>
      <c r="E626">
        <f t="shared" si="27"/>
        <v>0</v>
      </c>
      <c r="F626">
        <f t="shared" si="28"/>
        <v>758</v>
      </c>
      <c r="G626">
        <v>0</v>
      </c>
      <c r="H626">
        <v>758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758</v>
      </c>
      <c r="O626">
        <v>0</v>
      </c>
      <c r="P626">
        <f t="shared" si="29"/>
        <v>758</v>
      </c>
    </row>
    <row r="627" spans="1:16" x14ac:dyDescent="0.25">
      <c r="A627" t="s">
        <v>76</v>
      </c>
      <c r="B627" t="s">
        <v>56</v>
      </c>
      <c r="C627">
        <v>0</v>
      </c>
      <c r="D627">
        <v>0</v>
      </c>
      <c r="E627">
        <f t="shared" si="27"/>
        <v>0</v>
      </c>
      <c r="F627">
        <f t="shared" si="28"/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f t="shared" si="29"/>
        <v>0</v>
      </c>
    </row>
    <row r="628" spans="1:16" x14ac:dyDescent="0.25">
      <c r="A628" t="s">
        <v>76</v>
      </c>
      <c r="B628" t="s">
        <v>57</v>
      </c>
      <c r="C628">
        <v>0</v>
      </c>
      <c r="D628">
        <v>0</v>
      </c>
      <c r="E628">
        <f t="shared" si="27"/>
        <v>0</v>
      </c>
      <c r="F628">
        <f t="shared" si="28"/>
        <v>8</v>
      </c>
      <c r="G628">
        <v>0</v>
      </c>
      <c r="H628">
        <v>8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8</v>
      </c>
      <c r="O628">
        <v>0</v>
      </c>
      <c r="P628">
        <f t="shared" si="29"/>
        <v>8</v>
      </c>
    </row>
    <row r="629" spans="1:16" x14ac:dyDescent="0.25">
      <c r="A629" t="s">
        <v>76</v>
      </c>
      <c r="B629" t="s">
        <v>58</v>
      </c>
      <c r="C629">
        <v>0</v>
      </c>
      <c r="D629">
        <v>0</v>
      </c>
      <c r="E629">
        <f t="shared" si="27"/>
        <v>0</v>
      </c>
      <c r="F629">
        <f t="shared" si="28"/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f t="shared" si="29"/>
        <v>0</v>
      </c>
    </row>
    <row r="630" spans="1:16" x14ac:dyDescent="0.25">
      <c r="A630" t="s">
        <v>76</v>
      </c>
      <c r="B630" t="s">
        <v>59</v>
      </c>
      <c r="C630">
        <v>0</v>
      </c>
      <c r="D630">
        <v>0</v>
      </c>
      <c r="E630">
        <f t="shared" si="27"/>
        <v>0</v>
      </c>
      <c r="F630">
        <f t="shared" si="28"/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f t="shared" si="29"/>
        <v>0</v>
      </c>
    </row>
    <row r="631" spans="1:16" x14ac:dyDescent="0.25">
      <c r="A631" t="s">
        <v>76</v>
      </c>
      <c r="B631" t="s">
        <v>60</v>
      </c>
      <c r="C631">
        <v>0</v>
      </c>
      <c r="D631">
        <v>0</v>
      </c>
      <c r="E631">
        <f t="shared" si="27"/>
        <v>0</v>
      </c>
      <c r="F631">
        <f t="shared" si="28"/>
        <v>424</v>
      </c>
      <c r="G631">
        <v>0</v>
      </c>
      <c r="H631">
        <v>424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424</v>
      </c>
      <c r="O631">
        <v>0</v>
      </c>
      <c r="P631">
        <f t="shared" si="29"/>
        <v>424</v>
      </c>
    </row>
    <row r="632" spans="1:16" x14ac:dyDescent="0.25">
      <c r="A632" t="s">
        <v>76</v>
      </c>
      <c r="B632" t="s">
        <v>61</v>
      </c>
      <c r="C632">
        <v>0</v>
      </c>
      <c r="D632">
        <v>0</v>
      </c>
      <c r="E632">
        <f t="shared" si="27"/>
        <v>0</v>
      </c>
      <c r="F632">
        <f t="shared" si="28"/>
        <v>108</v>
      </c>
      <c r="G632">
        <v>0</v>
      </c>
      <c r="H632">
        <v>108</v>
      </c>
      <c r="I632">
        <v>0</v>
      </c>
      <c r="J632">
        <v>13</v>
      </c>
      <c r="K632">
        <v>0</v>
      </c>
      <c r="L632">
        <v>210</v>
      </c>
      <c r="M632">
        <v>0</v>
      </c>
      <c r="N632">
        <v>331</v>
      </c>
      <c r="O632">
        <v>13</v>
      </c>
      <c r="P632">
        <f t="shared" si="29"/>
        <v>121</v>
      </c>
    </row>
    <row r="633" spans="1:16" x14ac:dyDescent="0.25">
      <c r="A633" t="s">
        <v>76</v>
      </c>
      <c r="B633" t="s">
        <v>62</v>
      </c>
      <c r="C633">
        <v>0</v>
      </c>
      <c r="D633">
        <v>0</v>
      </c>
      <c r="E633">
        <f t="shared" si="27"/>
        <v>0</v>
      </c>
      <c r="F633">
        <f t="shared" si="28"/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f t="shared" si="29"/>
        <v>0</v>
      </c>
    </row>
    <row r="634" spans="1:16" x14ac:dyDescent="0.25">
      <c r="A634" t="s">
        <v>76</v>
      </c>
      <c r="B634" t="s">
        <v>63</v>
      </c>
      <c r="C634">
        <v>0</v>
      </c>
      <c r="D634">
        <v>0</v>
      </c>
      <c r="E634">
        <f t="shared" si="27"/>
        <v>0</v>
      </c>
      <c r="F634">
        <f t="shared" si="28"/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69</v>
      </c>
      <c r="M634">
        <v>0</v>
      </c>
      <c r="N634">
        <v>69</v>
      </c>
      <c r="O634">
        <v>0</v>
      </c>
      <c r="P634">
        <f t="shared" si="29"/>
        <v>0</v>
      </c>
    </row>
    <row r="635" spans="1:16" x14ac:dyDescent="0.25">
      <c r="A635" t="s">
        <v>76</v>
      </c>
      <c r="B635" t="s">
        <v>64</v>
      </c>
      <c r="C635">
        <v>0</v>
      </c>
      <c r="D635">
        <v>0</v>
      </c>
      <c r="E635">
        <f t="shared" si="27"/>
        <v>0</v>
      </c>
      <c r="F635">
        <f t="shared" si="28"/>
        <v>108</v>
      </c>
      <c r="G635">
        <v>0</v>
      </c>
      <c r="H635">
        <v>108</v>
      </c>
      <c r="I635">
        <v>0</v>
      </c>
      <c r="J635">
        <v>13</v>
      </c>
      <c r="K635">
        <v>0</v>
      </c>
      <c r="L635">
        <v>76</v>
      </c>
      <c r="M635">
        <v>0</v>
      </c>
      <c r="N635">
        <v>197</v>
      </c>
      <c r="O635">
        <v>13</v>
      </c>
      <c r="P635">
        <f t="shared" si="29"/>
        <v>121</v>
      </c>
    </row>
    <row r="636" spans="1:16" x14ac:dyDescent="0.25">
      <c r="A636" t="s">
        <v>76</v>
      </c>
      <c r="B636" t="s">
        <v>65</v>
      </c>
      <c r="C636">
        <v>0</v>
      </c>
      <c r="D636">
        <v>0</v>
      </c>
      <c r="E636">
        <f t="shared" si="27"/>
        <v>0</v>
      </c>
      <c r="F636">
        <f t="shared" si="28"/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65</v>
      </c>
      <c r="M636">
        <v>0</v>
      </c>
      <c r="N636">
        <v>65</v>
      </c>
      <c r="O636">
        <v>0</v>
      </c>
      <c r="P636">
        <f t="shared" si="29"/>
        <v>0</v>
      </c>
    </row>
    <row r="637" spans="1:16" x14ac:dyDescent="0.25">
      <c r="A637" t="s">
        <v>76</v>
      </c>
      <c r="B637" t="s">
        <v>66</v>
      </c>
      <c r="C637">
        <v>0</v>
      </c>
      <c r="D637">
        <v>0</v>
      </c>
      <c r="E637">
        <f t="shared" si="27"/>
        <v>0</v>
      </c>
      <c r="F637">
        <f t="shared" si="28"/>
        <v>12</v>
      </c>
      <c r="G637">
        <v>0</v>
      </c>
      <c r="H637">
        <v>12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12</v>
      </c>
      <c r="O637">
        <v>0</v>
      </c>
      <c r="P637">
        <f t="shared" si="29"/>
        <v>12</v>
      </c>
    </row>
    <row r="638" spans="1:16" x14ac:dyDescent="0.25">
      <c r="A638" t="s">
        <v>77</v>
      </c>
      <c r="B638" t="s">
        <v>14</v>
      </c>
      <c r="C638">
        <v>0</v>
      </c>
      <c r="D638">
        <v>0</v>
      </c>
      <c r="E638">
        <f t="shared" si="27"/>
        <v>0</v>
      </c>
      <c r="F638">
        <f t="shared" si="28"/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7</v>
      </c>
      <c r="M638">
        <v>0</v>
      </c>
      <c r="N638">
        <v>7</v>
      </c>
      <c r="O638">
        <v>7</v>
      </c>
      <c r="P638">
        <f t="shared" si="29"/>
        <v>0</v>
      </c>
    </row>
    <row r="639" spans="1:16" x14ac:dyDescent="0.25">
      <c r="A639" t="s">
        <v>77</v>
      </c>
      <c r="B639" t="s">
        <v>15</v>
      </c>
      <c r="C639">
        <v>0</v>
      </c>
      <c r="D639">
        <v>0</v>
      </c>
      <c r="E639">
        <f t="shared" si="27"/>
        <v>0</v>
      </c>
      <c r="F639">
        <f t="shared" si="28"/>
        <v>137</v>
      </c>
      <c r="G639">
        <v>0</v>
      </c>
      <c r="H639">
        <v>137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137</v>
      </c>
      <c r="O639">
        <v>0</v>
      </c>
      <c r="P639">
        <f t="shared" si="29"/>
        <v>137</v>
      </c>
    </row>
    <row r="640" spans="1:16" x14ac:dyDescent="0.25">
      <c r="A640" t="s">
        <v>77</v>
      </c>
      <c r="B640" t="s">
        <v>16</v>
      </c>
      <c r="C640">
        <v>0</v>
      </c>
      <c r="D640">
        <v>0</v>
      </c>
      <c r="E640">
        <f t="shared" si="27"/>
        <v>0</v>
      </c>
      <c r="F640">
        <f t="shared" si="28"/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f t="shared" si="29"/>
        <v>0</v>
      </c>
    </row>
    <row r="641" spans="1:16" x14ac:dyDescent="0.25">
      <c r="A641" t="s">
        <v>77</v>
      </c>
      <c r="B641" t="s">
        <v>17</v>
      </c>
      <c r="C641">
        <v>0</v>
      </c>
      <c r="D641">
        <v>0</v>
      </c>
      <c r="E641">
        <f t="shared" si="27"/>
        <v>0</v>
      </c>
      <c r="F641">
        <f t="shared" si="28"/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f t="shared" si="29"/>
        <v>0</v>
      </c>
    </row>
    <row r="642" spans="1:16" x14ac:dyDescent="0.25">
      <c r="A642" t="s">
        <v>77</v>
      </c>
      <c r="B642" t="s">
        <v>18</v>
      </c>
      <c r="C642">
        <v>0</v>
      </c>
      <c r="D642">
        <v>0</v>
      </c>
      <c r="E642">
        <f t="shared" si="27"/>
        <v>0</v>
      </c>
      <c r="F642">
        <f t="shared" si="28"/>
        <v>-9</v>
      </c>
      <c r="G642">
        <v>0</v>
      </c>
      <c r="H642">
        <v>-9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-9</v>
      </c>
      <c r="O642">
        <v>0</v>
      </c>
      <c r="P642">
        <f t="shared" si="29"/>
        <v>-9</v>
      </c>
    </row>
    <row r="643" spans="1:16" x14ac:dyDescent="0.25">
      <c r="A643" t="s">
        <v>77</v>
      </c>
      <c r="B643" t="s">
        <v>19</v>
      </c>
      <c r="C643">
        <v>0</v>
      </c>
      <c r="D643">
        <v>0</v>
      </c>
      <c r="E643">
        <f t="shared" ref="E643:E706" si="30">C643+D643</f>
        <v>0</v>
      </c>
      <c r="F643">
        <f t="shared" ref="F643:F706" si="31">G643+H643</f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f t="shared" ref="P643:P706" si="32">E643+F643+I643+J643+K643+M643</f>
        <v>0</v>
      </c>
    </row>
    <row r="644" spans="1:16" x14ac:dyDescent="0.25">
      <c r="A644" t="s">
        <v>77</v>
      </c>
      <c r="B644" t="s">
        <v>20</v>
      </c>
      <c r="C644">
        <v>0</v>
      </c>
      <c r="D644">
        <v>0</v>
      </c>
      <c r="E644">
        <f t="shared" si="30"/>
        <v>0</v>
      </c>
      <c r="F644">
        <f t="shared" si="31"/>
        <v>128</v>
      </c>
      <c r="G644">
        <v>0</v>
      </c>
      <c r="H644">
        <v>128</v>
      </c>
      <c r="I644">
        <v>0</v>
      </c>
      <c r="J644">
        <v>0</v>
      </c>
      <c r="K644">
        <v>0</v>
      </c>
      <c r="L644">
        <v>7</v>
      </c>
      <c r="M644">
        <v>0</v>
      </c>
      <c r="N644">
        <v>136</v>
      </c>
      <c r="O644">
        <v>7</v>
      </c>
      <c r="P644">
        <f t="shared" si="32"/>
        <v>128</v>
      </c>
    </row>
    <row r="645" spans="1:16" x14ac:dyDescent="0.25">
      <c r="A645" t="s">
        <v>77</v>
      </c>
      <c r="B645" t="s">
        <v>21</v>
      </c>
      <c r="C645">
        <v>0</v>
      </c>
      <c r="D645">
        <v>0</v>
      </c>
      <c r="E645">
        <f t="shared" si="30"/>
        <v>0</v>
      </c>
      <c r="F645">
        <f t="shared" si="31"/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7</v>
      </c>
      <c r="P645">
        <f t="shared" si="32"/>
        <v>0</v>
      </c>
    </row>
    <row r="646" spans="1:16" x14ac:dyDescent="0.25">
      <c r="A646" t="s">
        <v>77</v>
      </c>
      <c r="B646" t="s">
        <v>22</v>
      </c>
      <c r="C646">
        <v>0</v>
      </c>
      <c r="D646">
        <v>0</v>
      </c>
      <c r="E646">
        <f t="shared" si="30"/>
        <v>0</v>
      </c>
      <c r="F646">
        <f t="shared" si="31"/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f t="shared" si="32"/>
        <v>0</v>
      </c>
    </row>
    <row r="647" spans="1:16" s="5" customFormat="1" x14ac:dyDescent="0.25">
      <c r="A647" s="5" t="s">
        <v>77</v>
      </c>
      <c r="B647" s="5" t="s">
        <v>23</v>
      </c>
      <c r="C647" s="5">
        <v>0</v>
      </c>
      <c r="D647" s="5">
        <v>0</v>
      </c>
      <c r="E647" s="5">
        <f t="shared" si="30"/>
        <v>0</v>
      </c>
      <c r="F647" s="5">
        <f t="shared" si="31"/>
        <v>-92</v>
      </c>
      <c r="G647" s="5">
        <v>0</v>
      </c>
      <c r="H647" s="5">
        <v>-92</v>
      </c>
      <c r="I647" s="5">
        <v>0</v>
      </c>
      <c r="J647" s="5">
        <v>0</v>
      </c>
      <c r="K647" s="5">
        <v>0</v>
      </c>
      <c r="L647" s="5">
        <v>23</v>
      </c>
      <c r="M647" s="5">
        <v>0</v>
      </c>
      <c r="N647" s="5">
        <v>-69</v>
      </c>
      <c r="O647" s="5">
        <v>0</v>
      </c>
      <c r="P647" s="5">
        <f t="shared" si="32"/>
        <v>-92</v>
      </c>
    </row>
    <row r="648" spans="1:16" x14ac:dyDescent="0.25">
      <c r="A648" t="s">
        <v>77</v>
      </c>
      <c r="B648" t="s">
        <v>24</v>
      </c>
      <c r="C648">
        <v>0</v>
      </c>
      <c r="D648">
        <v>0</v>
      </c>
      <c r="E648">
        <f t="shared" si="30"/>
        <v>0</v>
      </c>
      <c r="F648">
        <f t="shared" si="31"/>
        <v>-92</v>
      </c>
      <c r="G648">
        <v>0</v>
      </c>
      <c r="H648">
        <v>-92</v>
      </c>
      <c r="I648">
        <v>0</v>
      </c>
      <c r="J648">
        <v>0</v>
      </c>
      <c r="K648">
        <v>0</v>
      </c>
      <c r="L648">
        <v>23</v>
      </c>
      <c r="M648">
        <v>0</v>
      </c>
      <c r="N648">
        <v>-69</v>
      </c>
      <c r="O648">
        <v>0</v>
      </c>
      <c r="P648">
        <f t="shared" si="32"/>
        <v>-92</v>
      </c>
    </row>
    <row r="649" spans="1:16" x14ac:dyDescent="0.25">
      <c r="A649" t="s">
        <v>77</v>
      </c>
      <c r="B649" t="s">
        <v>25</v>
      </c>
      <c r="C649">
        <v>0</v>
      </c>
      <c r="D649">
        <v>0</v>
      </c>
      <c r="E649">
        <f t="shared" si="30"/>
        <v>0</v>
      </c>
      <c r="F649">
        <f t="shared" si="31"/>
        <v>-92</v>
      </c>
      <c r="G649">
        <v>0</v>
      </c>
      <c r="H649">
        <v>-92</v>
      </c>
      <c r="I649">
        <v>0</v>
      </c>
      <c r="J649">
        <v>0</v>
      </c>
      <c r="K649">
        <v>0</v>
      </c>
      <c r="L649">
        <v>23</v>
      </c>
      <c r="M649">
        <v>0</v>
      </c>
      <c r="N649">
        <v>-69</v>
      </c>
      <c r="O649">
        <v>0</v>
      </c>
      <c r="P649">
        <f t="shared" si="32"/>
        <v>-92</v>
      </c>
    </row>
    <row r="650" spans="1:16" x14ac:dyDescent="0.25">
      <c r="A650" t="s">
        <v>77</v>
      </c>
      <c r="B650" t="s">
        <v>26</v>
      </c>
      <c r="C650">
        <v>0</v>
      </c>
      <c r="D650">
        <v>0</v>
      </c>
      <c r="E650">
        <f t="shared" si="30"/>
        <v>0</v>
      </c>
      <c r="F650">
        <f t="shared" si="31"/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f t="shared" si="32"/>
        <v>0</v>
      </c>
    </row>
    <row r="651" spans="1:16" x14ac:dyDescent="0.25">
      <c r="A651" t="s">
        <v>77</v>
      </c>
      <c r="B651" t="s">
        <v>27</v>
      </c>
      <c r="C651">
        <v>0</v>
      </c>
      <c r="D651">
        <v>0</v>
      </c>
      <c r="E651">
        <f t="shared" si="30"/>
        <v>0</v>
      </c>
      <c r="F651">
        <f t="shared" si="31"/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f t="shared" si="32"/>
        <v>0</v>
      </c>
    </row>
    <row r="652" spans="1:16" x14ac:dyDescent="0.25">
      <c r="A652" t="s">
        <v>77</v>
      </c>
      <c r="B652" t="s">
        <v>28</v>
      </c>
      <c r="C652">
        <v>0</v>
      </c>
      <c r="D652">
        <v>0</v>
      </c>
      <c r="E652">
        <f t="shared" si="30"/>
        <v>0</v>
      </c>
      <c r="F652">
        <f t="shared" si="31"/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f t="shared" si="32"/>
        <v>0</v>
      </c>
    </row>
    <row r="653" spans="1:16" x14ac:dyDescent="0.25">
      <c r="A653" t="s">
        <v>77</v>
      </c>
      <c r="B653" t="s">
        <v>29</v>
      </c>
      <c r="C653">
        <v>0</v>
      </c>
      <c r="D653">
        <v>0</v>
      </c>
      <c r="E653">
        <f t="shared" si="30"/>
        <v>0</v>
      </c>
      <c r="F653">
        <f t="shared" si="31"/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f t="shared" si="32"/>
        <v>0</v>
      </c>
    </row>
    <row r="654" spans="1:16" x14ac:dyDescent="0.25">
      <c r="A654" t="s">
        <v>77</v>
      </c>
      <c r="B654" t="s">
        <v>30</v>
      </c>
      <c r="C654">
        <v>0</v>
      </c>
      <c r="D654">
        <v>0</v>
      </c>
      <c r="E654">
        <f t="shared" si="30"/>
        <v>0</v>
      </c>
      <c r="F654">
        <f t="shared" si="31"/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f t="shared" si="32"/>
        <v>0</v>
      </c>
    </row>
    <row r="655" spans="1:16" x14ac:dyDescent="0.25">
      <c r="A655" t="s">
        <v>77</v>
      </c>
      <c r="B655" t="s">
        <v>31</v>
      </c>
      <c r="C655">
        <v>0</v>
      </c>
      <c r="D655">
        <v>0</v>
      </c>
      <c r="E655">
        <f t="shared" si="30"/>
        <v>0</v>
      </c>
      <c r="F655">
        <f t="shared" si="31"/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f t="shared" si="32"/>
        <v>0</v>
      </c>
    </row>
    <row r="656" spans="1:16" x14ac:dyDescent="0.25">
      <c r="A656" t="s">
        <v>77</v>
      </c>
      <c r="B656" t="s">
        <v>32</v>
      </c>
      <c r="C656">
        <v>0</v>
      </c>
      <c r="D656">
        <v>0</v>
      </c>
      <c r="E656">
        <f t="shared" si="30"/>
        <v>0</v>
      </c>
      <c r="F656">
        <f t="shared" si="31"/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f t="shared" si="32"/>
        <v>0</v>
      </c>
    </row>
    <row r="657" spans="1:16" x14ac:dyDescent="0.25">
      <c r="A657" t="s">
        <v>77</v>
      </c>
      <c r="B657" t="s">
        <v>33</v>
      </c>
      <c r="C657">
        <v>0</v>
      </c>
      <c r="D657">
        <v>0</v>
      </c>
      <c r="E657">
        <f t="shared" si="30"/>
        <v>0</v>
      </c>
      <c r="F657">
        <f t="shared" si="31"/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f t="shared" si="32"/>
        <v>0</v>
      </c>
    </row>
    <row r="658" spans="1:16" x14ac:dyDescent="0.25">
      <c r="A658" t="s">
        <v>77</v>
      </c>
      <c r="B658" t="s">
        <v>34</v>
      </c>
      <c r="C658">
        <v>0</v>
      </c>
      <c r="D658">
        <v>0</v>
      </c>
      <c r="E658">
        <f t="shared" si="30"/>
        <v>0</v>
      </c>
      <c r="F658">
        <f t="shared" si="31"/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f t="shared" si="32"/>
        <v>0</v>
      </c>
    </row>
    <row r="659" spans="1:16" x14ac:dyDescent="0.25">
      <c r="A659" t="s">
        <v>77</v>
      </c>
      <c r="B659" t="s">
        <v>35</v>
      </c>
      <c r="C659">
        <v>0</v>
      </c>
      <c r="D659">
        <v>0</v>
      </c>
      <c r="E659">
        <f t="shared" si="30"/>
        <v>0</v>
      </c>
      <c r="F659">
        <f t="shared" si="31"/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f t="shared" si="32"/>
        <v>0</v>
      </c>
    </row>
    <row r="660" spans="1:16" x14ac:dyDescent="0.25">
      <c r="A660" t="s">
        <v>77</v>
      </c>
      <c r="B660" t="s">
        <v>36</v>
      </c>
      <c r="C660">
        <v>0</v>
      </c>
      <c r="D660">
        <v>0</v>
      </c>
      <c r="E660">
        <f t="shared" si="30"/>
        <v>0</v>
      </c>
      <c r="F660">
        <f t="shared" si="31"/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-5</v>
      </c>
      <c r="M660">
        <v>0</v>
      </c>
      <c r="N660">
        <v>-5</v>
      </c>
      <c r="O660">
        <v>0</v>
      </c>
      <c r="P660">
        <f t="shared" si="32"/>
        <v>0</v>
      </c>
    </row>
    <row r="661" spans="1:16" x14ac:dyDescent="0.25">
      <c r="A661" t="s">
        <v>77</v>
      </c>
      <c r="B661" t="s">
        <v>37</v>
      </c>
      <c r="C661">
        <v>0</v>
      </c>
      <c r="D661">
        <v>0</v>
      </c>
      <c r="E661">
        <f t="shared" si="30"/>
        <v>0</v>
      </c>
      <c r="F661">
        <f t="shared" si="31"/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f t="shared" si="32"/>
        <v>0</v>
      </c>
    </row>
    <row r="662" spans="1:16" x14ac:dyDescent="0.25">
      <c r="A662" t="s">
        <v>77</v>
      </c>
      <c r="B662" t="s">
        <v>38</v>
      </c>
      <c r="C662">
        <v>0</v>
      </c>
      <c r="D662">
        <v>0</v>
      </c>
      <c r="E662">
        <f t="shared" si="30"/>
        <v>0</v>
      </c>
      <c r="F662">
        <f t="shared" si="31"/>
        <v>36</v>
      </c>
      <c r="G662">
        <v>0</v>
      </c>
      <c r="H662">
        <v>36</v>
      </c>
      <c r="I662">
        <v>0</v>
      </c>
      <c r="J662">
        <v>0</v>
      </c>
      <c r="K662">
        <v>0</v>
      </c>
      <c r="L662">
        <v>25</v>
      </c>
      <c r="M662">
        <v>0</v>
      </c>
      <c r="N662">
        <v>61</v>
      </c>
      <c r="O662">
        <v>0</v>
      </c>
      <c r="P662">
        <f t="shared" si="32"/>
        <v>36</v>
      </c>
    </row>
    <row r="663" spans="1:16" x14ac:dyDescent="0.25">
      <c r="A663" t="s">
        <v>77</v>
      </c>
      <c r="B663" t="s">
        <v>39</v>
      </c>
      <c r="C663">
        <v>0</v>
      </c>
      <c r="D663">
        <v>0</v>
      </c>
      <c r="E663">
        <f t="shared" si="30"/>
        <v>0</v>
      </c>
      <c r="F663">
        <f t="shared" si="31"/>
        <v>36</v>
      </c>
      <c r="G663">
        <v>0</v>
      </c>
      <c r="H663">
        <v>36</v>
      </c>
      <c r="I663">
        <v>0</v>
      </c>
      <c r="J663">
        <v>0</v>
      </c>
      <c r="K663">
        <v>0</v>
      </c>
      <c r="L663">
        <v>25</v>
      </c>
      <c r="M663">
        <v>0</v>
      </c>
      <c r="N663">
        <v>61</v>
      </c>
      <c r="O663">
        <v>0</v>
      </c>
      <c r="P663">
        <f t="shared" si="32"/>
        <v>36</v>
      </c>
    </row>
    <row r="664" spans="1:16" x14ac:dyDescent="0.25">
      <c r="A664" t="s">
        <v>77</v>
      </c>
      <c r="B664" t="s">
        <v>40</v>
      </c>
      <c r="C664">
        <v>0</v>
      </c>
      <c r="D664">
        <v>0</v>
      </c>
      <c r="E664">
        <f t="shared" si="30"/>
        <v>0</v>
      </c>
      <c r="F664">
        <f t="shared" si="31"/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f t="shared" si="32"/>
        <v>0</v>
      </c>
    </row>
    <row r="665" spans="1:16" x14ac:dyDescent="0.25">
      <c r="A665" t="s">
        <v>77</v>
      </c>
      <c r="B665" t="s">
        <v>41</v>
      </c>
      <c r="C665">
        <v>0</v>
      </c>
      <c r="D665">
        <v>0</v>
      </c>
      <c r="E665">
        <f t="shared" si="30"/>
        <v>0</v>
      </c>
      <c r="F665">
        <f t="shared" si="31"/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f t="shared" si="32"/>
        <v>0</v>
      </c>
    </row>
    <row r="666" spans="1:16" x14ac:dyDescent="0.25">
      <c r="A666" t="s">
        <v>77</v>
      </c>
      <c r="B666" t="s">
        <v>42</v>
      </c>
      <c r="C666">
        <v>0</v>
      </c>
      <c r="D666">
        <v>0</v>
      </c>
      <c r="E666">
        <f t="shared" si="30"/>
        <v>0</v>
      </c>
      <c r="F666">
        <f t="shared" si="31"/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f t="shared" si="32"/>
        <v>0</v>
      </c>
    </row>
    <row r="667" spans="1:16" x14ac:dyDescent="0.25">
      <c r="A667" t="s">
        <v>77</v>
      </c>
      <c r="B667" t="s">
        <v>43</v>
      </c>
      <c r="C667">
        <v>0</v>
      </c>
      <c r="D667">
        <v>0</v>
      </c>
      <c r="E667">
        <f t="shared" si="30"/>
        <v>0</v>
      </c>
      <c r="F667">
        <f t="shared" si="31"/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f t="shared" si="32"/>
        <v>0</v>
      </c>
    </row>
    <row r="668" spans="1:16" x14ac:dyDescent="0.25">
      <c r="A668" t="s">
        <v>77</v>
      </c>
      <c r="B668" t="s">
        <v>44</v>
      </c>
      <c r="C668">
        <v>0</v>
      </c>
      <c r="D668">
        <v>0</v>
      </c>
      <c r="E668">
        <f t="shared" si="30"/>
        <v>0</v>
      </c>
      <c r="F668">
        <f t="shared" si="31"/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f t="shared" si="32"/>
        <v>0</v>
      </c>
    </row>
    <row r="669" spans="1:16" x14ac:dyDescent="0.25">
      <c r="A669" t="s">
        <v>77</v>
      </c>
      <c r="B669" t="s">
        <v>45</v>
      </c>
      <c r="C669">
        <v>0</v>
      </c>
      <c r="D669">
        <v>0</v>
      </c>
      <c r="E669">
        <f t="shared" si="30"/>
        <v>0</v>
      </c>
      <c r="F669">
        <f t="shared" si="31"/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f t="shared" si="32"/>
        <v>0</v>
      </c>
    </row>
    <row r="670" spans="1:16" x14ac:dyDescent="0.25">
      <c r="A670" t="s">
        <v>77</v>
      </c>
      <c r="B670" t="s">
        <v>46</v>
      </c>
      <c r="C670">
        <v>0</v>
      </c>
      <c r="D670">
        <v>0</v>
      </c>
      <c r="E670">
        <f t="shared" si="30"/>
        <v>0</v>
      </c>
      <c r="F670">
        <f t="shared" si="31"/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f t="shared" si="32"/>
        <v>0</v>
      </c>
    </row>
    <row r="671" spans="1:16" x14ac:dyDescent="0.25">
      <c r="A671" t="s">
        <v>77</v>
      </c>
      <c r="B671" t="s">
        <v>47</v>
      </c>
      <c r="C671">
        <v>0</v>
      </c>
      <c r="D671">
        <v>0</v>
      </c>
      <c r="E671">
        <f t="shared" si="30"/>
        <v>0</v>
      </c>
      <c r="F671">
        <f t="shared" si="31"/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f t="shared" si="32"/>
        <v>0</v>
      </c>
    </row>
    <row r="672" spans="1:16" x14ac:dyDescent="0.25">
      <c r="A672" t="s">
        <v>77</v>
      </c>
      <c r="B672" t="s">
        <v>48</v>
      </c>
      <c r="C672">
        <v>0</v>
      </c>
      <c r="D672">
        <v>0</v>
      </c>
      <c r="E672">
        <f t="shared" si="30"/>
        <v>0</v>
      </c>
      <c r="F672">
        <f t="shared" si="31"/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f t="shared" si="32"/>
        <v>0</v>
      </c>
    </row>
    <row r="673" spans="1:16" x14ac:dyDescent="0.25">
      <c r="A673" t="s">
        <v>77</v>
      </c>
      <c r="B673" t="s">
        <v>49</v>
      </c>
      <c r="C673">
        <v>0</v>
      </c>
      <c r="D673">
        <v>0</v>
      </c>
      <c r="E673">
        <f t="shared" si="30"/>
        <v>0</v>
      </c>
      <c r="F673">
        <f t="shared" si="31"/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f t="shared" si="32"/>
        <v>0</v>
      </c>
    </row>
    <row r="674" spans="1:16" x14ac:dyDescent="0.25">
      <c r="A674" t="s">
        <v>77</v>
      </c>
      <c r="B674" t="s">
        <v>50</v>
      </c>
      <c r="C674">
        <v>0</v>
      </c>
      <c r="D674">
        <v>0</v>
      </c>
      <c r="E674">
        <f t="shared" si="30"/>
        <v>0</v>
      </c>
      <c r="F674">
        <f t="shared" si="31"/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f t="shared" si="32"/>
        <v>0</v>
      </c>
    </row>
    <row r="675" spans="1:16" x14ac:dyDescent="0.25">
      <c r="A675" t="s">
        <v>77</v>
      </c>
      <c r="B675" t="s">
        <v>51</v>
      </c>
      <c r="C675">
        <v>0</v>
      </c>
      <c r="D675">
        <v>0</v>
      </c>
      <c r="E675">
        <f t="shared" si="30"/>
        <v>0</v>
      </c>
      <c r="F675">
        <f t="shared" si="31"/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f t="shared" si="32"/>
        <v>0</v>
      </c>
    </row>
    <row r="676" spans="1:16" x14ac:dyDescent="0.25">
      <c r="A676" t="s">
        <v>77</v>
      </c>
      <c r="B676" t="s">
        <v>52</v>
      </c>
      <c r="C676">
        <v>0</v>
      </c>
      <c r="D676">
        <v>0</v>
      </c>
      <c r="E676">
        <f t="shared" si="30"/>
        <v>0</v>
      </c>
      <c r="F676">
        <f t="shared" si="31"/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f t="shared" si="32"/>
        <v>0</v>
      </c>
    </row>
    <row r="677" spans="1:16" x14ac:dyDescent="0.25">
      <c r="A677" t="s">
        <v>77</v>
      </c>
      <c r="B677" t="s">
        <v>53</v>
      </c>
      <c r="C677">
        <v>0</v>
      </c>
      <c r="D677">
        <v>0</v>
      </c>
      <c r="E677">
        <f t="shared" si="30"/>
        <v>0</v>
      </c>
      <c r="F677">
        <f t="shared" si="31"/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f t="shared" si="32"/>
        <v>0</v>
      </c>
    </row>
    <row r="678" spans="1:16" x14ac:dyDescent="0.25">
      <c r="A678" t="s">
        <v>77</v>
      </c>
      <c r="B678" t="s">
        <v>54</v>
      </c>
      <c r="C678">
        <v>0</v>
      </c>
      <c r="D678">
        <v>0</v>
      </c>
      <c r="E678">
        <f t="shared" si="30"/>
        <v>0</v>
      </c>
      <c r="F678">
        <f t="shared" si="31"/>
        <v>25</v>
      </c>
      <c r="G678">
        <v>0</v>
      </c>
      <c r="H678">
        <v>25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25</v>
      </c>
      <c r="O678">
        <v>0</v>
      </c>
      <c r="P678">
        <f t="shared" si="32"/>
        <v>25</v>
      </c>
    </row>
    <row r="679" spans="1:16" x14ac:dyDescent="0.25">
      <c r="A679" t="s">
        <v>77</v>
      </c>
      <c r="B679" t="s">
        <v>55</v>
      </c>
      <c r="C679">
        <v>0</v>
      </c>
      <c r="D679">
        <v>0</v>
      </c>
      <c r="E679">
        <f t="shared" si="30"/>
        <v>0</v>
      </c>
      <c r="F679">
        <f t="shared" si="31"/>
        <v>17</v>
      </c>
      <c r="G679">
        <v>0</v>
      </c>
      <c r="H679">
        <v>17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17</v>
      </c>
      <c r="O679">
        <v>0</v>
      </c>
      <c r="P679">
        <f t="shared" si="32"/>
        <v>17</v>
      </c>
    </row>
    <row r="680" spans="1:16" x14ac:dyDescent="0.25">
      <c r="A680" t="s">
        <v>77</v>
      </c>
      <c r="B680" t="s">
        <v>56</v>
      </c>
      <c r="C680">
        <v>0</v>
      </c>
      <c r="D680">
        <v>0</v>
      </c>
      <c r="E680">
        <f t="shared" si="30"/>
        <v>0</v>
      </c>
      <c r="F680">
        <f t="shared" si="31"/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f t="shared" si="32"/>
        <v>0</v>
      </c>
    </row>
    <row r="681" spans="1:16" x14ac:dyDescent="0.25">
      <c r="A681" t="s">
        <v>77</v>
      </c>
      <c r="B681" t="s">
        <v>57</v>
      </c>
      <c r="C681">
        <v>0</v>
      </c>
      <c r="D681">
        <v>0</v>
      </c>
      <c r="E681">
        <f t="shared" si="30"/>
        <v>0</v>
      </c>
      <c r="F681">
        <f t="shared" si="31"/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f t="shared" si="32"/>
        <v>0</v>
      </c>
    </row>
    <row r="682" spans="1:16" x14ac:dyDescent="0.25">
      <c r="A682" t="s">
        <v>77</v>
      </c>
      <c r="B682" t="s">
        <v>58</v>
      </c>
      <c r="C682">
        <v>0</v>
      </c>
      <c r="D682">
        <v>0</v>
      </c>
      <c r="E682">
        <f t="shared" si="30"/>
        <v>0</v>
      </c>
      <c r="F682">
        <f t="shared" si="31"/>
        <v>8</v>
      </c>
      <c r="G682">
        <v>0</v>
      </c>
      <c r="H682">
        <v>8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8</v>
      </c>
      <c r="O682">
        <v>0</v>
      </c>
      <c r="P682">
        <f t="shared" si="32"/>
        <v>8</v>
      </c>
    </row>
    <row r="683" spans="1:16" x14ac:dyDescent="0.25">
      <c r="A683" t="s">
        <v>77</v>
      </c>
      <c r="B683" t="s">
        <v>59</v>
      </c>
      <c r="C683">
        <v>0</v>
      </c>
      <c r="D683">
        <v>0</v>
      </c>
      <c r="E683">
        <f t="shared" si="30"/>
        <v>0</v>
      </c>
      <c r="F683">
        <f t="shared" si="31"/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f t="shared" si="32"/>
        <v>0</v>
      </c>
    </row>
    <row r="684" spans="1:16" x14ac:dyDescent="0.25">
      <c r="A684" t="s">
        <v>77</v>
      </c>
      <c r="B684" t="s">
        <v>60</v>
      </c>
      <c r="C684">
        <v>0</v>
      </c>
      <c r="D684">
        <v>0</v>
      </c>
      <c r="E684">
        <f t="shared" si="30"/>
        <v>0</v>
      </c>
      <c r="F684">
        <f t="shared" si="31"/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f t="shared" si="32"/>
        <v>0</v>
      </c>
    </row>
    <row r="685" spans="1:16" x14ac:dyDescent="0.25">
      <c r="A685" t="s">
        <v>77</v>
      </c>
      <c r="B685" t="s">
        <v>61</v>
      </c>
      <c r="C685">
        <v>0</v>
      </c>
      <c r="D685">
        <v>0</v>
      </c>
      <c r="E685">
        <f t="shared" si="30"/>
        <v>0</v>
      </c>
      <c r="F685">
        <f t="shared" si="31"/>
        <v>11</v>
      </c>
      <c r="G685">
        <v>0</v>
      </c>
      <c r="H685">
        <v>11</v>
      </c>
      <c r="I685">
        <v>0</v>
      </c>
      <c r="J685">
        <v>0</v>
      </c>
      <c r="K685">
        <v>0</v>
      </c>
      <c r="L685">
        <v>25</v>
      </c>
      <c r="M685">
        <v>0</v>
      </c>
      <c r="N685">
        <v>36</v>
      </c>
      <c r="O685">
        <v>0</v>
      </c>
      <c r="P685">
        <f t="shared" si="32"/>
        <v>11</v>
      </c>
    </row>
    <row r="686" spans="1:16" x14ac:dyDescent="0.25">
      <c r="A686" t="s">
        <v>77</v>
      </c>
      <c r="B686" t="s">
        <v>62</v>
      </c>
      <c r="C686">
        <v>0</v>
      </c>
      <c r="D686">
        <v>0</v>
      </c>
      <c r="E686">
        <f t="shared" si="30"/>
        <v>0</v>
      </c>
      <c r="F686">
        <f t="shared" si="31"/>
        <v>4</v>
      </c>
      <c r="G686">
        <v>0</v>
      </c>
      <c r="H686">
        <v>4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4</v>
      </c>
      <c r="O686">
        <v>0</v>
      </c>
      <c r="P686">
        <f t="shared" si="32"/>
        <v>4</v>
      </c>
    </row>
    <row r="687" spans="1:16" x14ac:dyDescent="0.25">
      <c r="A687" t="s">
        <v>77</v>
      </c>
      <c r="B687" t="s">
        <v>63</v>
      </c>
      <c r="C687">
        <v>0</v>
      </c>
      <c r="D687">
        <v>0</v>
      </c>
      <c r="E687">
        <f t="shared" si="30"/>
        <v>0</v>
      </c>
      <c r="F687">
        <f t="shared" si="31"/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14</v>
      </c>
      <c r="M687">
        <v>0</v>
      </c>
      <c r="N687">
        <v>14</v>
      </c>
      <c r="O687">
        <v>0</v>
      </c>
      <c r="P687">
        <f t="shared" si="32"/>
        <v>0</v>
      </c>
    </row>
    <row r="688" spans="1:16" x14ac:dyDescent="0.25">
      <c r="A688" t="s">
        <v>77</v>
      </c>
      <c r="B688" t="s">
        <v>64</v>
      </c>
      <c r="C688">
        <v>0</v>
      </c>
      <c r="D688">
        <v>0</v>
      </c>
      <c r="E688">
        <f t="shared" si="30"/>
        <v>0</v>
      </c>
      <c r="F688">
        <f t="shared" si="31"/>
        <v>8</v>
      </c>
      <c r="G688">
        <v>0</v>
      </c>
      <c r="H688">
        <v>8</v>
      </c>
      <c r="I688">
        <v>0</v>
      </c>
      <c r="J688">
        <v>0</v>
      </c>
      <c r="K688">
        <v>0</v>
      </c>
      <c r="L688">
        <v>11</v>
      </c>
      <c r="M688">
        <v>0</v>
      </c>
      <c r="N688">
        <v>19</v>
      </c>
      <c r="O688">
        <v>0</v>
      </c>
      <c r="P688">
        <f t="shared" si="32"/>
        <v>8</v>
      </c>
    </row>
    <row r="689" spans="1:16" x14ac:dyDescent="0.25">
      <c r="A689" t="s">
        <v>77</v>
      </c>
      <c r="B689" t="s">
        <v>65</v>
      </c>
      <c r="C689">
        <v>0</v>
      </c>
      <c r="D689">
        <v>0</v>
      </c>
      <c r="E689">
        <f t="shared" si="30"/>
        <v>0</v>
      </c>
      <c r="F689">
        <f t="shared" si="31"/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f t="shared" si="32"/>
        <v>0</v>
      </c>
    </row>
    <row r="690" spans="1:16" x14ac:dyDescent="0.25">
      <c r="A690" t="s">
        <v>77</v>
      </c>
      <c r="B690" t="s">
        <v>66</v>
      </c>
      <c r="C690">
        <v>0</v>
      </c>
      <c r="D690">
        <v>0</v>
      </c>
      <c r="E690">
        <f t="shared" si="30"/>
        <v>0</v>
      </c>
      <c r="F690">
        <f t="shared" si="31"/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f t="shared" si="32"/>
        <v>0</v>
      </c>
    </row>
    <row r="691" spans="1:16" x14ac:dyDescent="0.25">
      <c r="A691" t="s">
        <v>0</v>
      </c>
      <c r="B691" t="s">
        <v>1</v>
      </c>
      <c r="C691" t="s">
        <v>2</v>
      </c>
      <c r="D691" t="s">
        <v>3</v>
      </c>
      <c r="E691" t="e">
        <f t="shared" si="30"/>
        <v>#VALUE!</v>
      </c>
      <c r="F691" t="e">
        <f t="shared" si="31"/>
        <v>#VALUE!</v>
      </c>
      <c r="G691" t="s">
        <v>4</v>
      </c>
      <c r="H691" t="s">
        <v>5</v>
      </c>
      <c r="I691" t="s">
        <v>6</v>
      </c>
      <c r="J691" t="s">
        <v>7</v>
      </c>
      <c r="K691" t="s">
        <v>8</v>
      </c>
      <c r="L691" t="s">
        <v>9</v>
      </c>
      <c r="M691" t="s">
        <v>10</v>
      </c>
      <c r="N691" t="s">
        <v>11</v>
      </c>
      <c r="O691" t="s">
        <v>12</v>
      </c>
      <c r="P691" t="e">
        <f t="shared" si="32"/>
        <v>#VALUE!</v>
      </c>
    </row>
    <row r="692" spans="1:16" x14ac:dyDescent="0.25">
      <c r="A692" t="s">
        <v>78</v>
      </c>
      <c r="B692" t="s">
        <v>14</v>
      </c>
      <c r="C692">
        <v>0</v>
      </c>
      <c r="D692">
        <v>0</v>
      </c>
      <c r="E692">
        <f t="shared" si="30"/>
        <v>0</v>
      </c>
      <c r="F692">
        <f t="shared" si="31"/>
        <v>0</v>
      </c>
      <c r="G692">
        <v>0</v>
      </c>
      <c r="H692">
        <v>0</v>
      </c>
      <c r="I692">
        <v>0</v>
      </c>
      <c r="J692">
        <v>859</v>
      </c>
      <c r="K692">
        <v>0</v>
      </c>
      <c r="L692">
        <v>62</v>
      </c>
      <c r="M692">
        <v>0</v>
      </c>
      <c r="N692">
        <v>920</v>
      </c>
      <c r="O692">
        <v>920</v>
      </c>
      <c r="P692">
        <f t="shared" si="32"/>
        <v>859</v>
      </c>
    </row>
    <row r="693" spans="1:16" x14ac:dyDescent="0.25">
      <c r="A693" t="s">
        <v>78</v>
      </c>
      <c r="B693" t="s">
        <v>15</v>
      </c>
      <c r="C693">
        <v>0</v>
      </c>
      <c r="D693">
        <v>0</v>
      </c>
      <c r="E693">
        <f t="shared" si="30"/>
        <v>0</v>
      </c>
      <c r="F693">
        <f t="shared" si="31"/>
        <v>3259</v>
      </c>
      <c r="G693">
        <v>0</v>
      </c>
      <c r="H693">
        <v>3259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3259</v>
      </c>
      <c r="O693">
        <v>0</v>
      </c>
      <c r="P693">
        <f t="shared" si="32"/>
        <v>3259</v>
      </c>
    </row>
    <row r="694" spans="1:16" x14ac:dyDescent="0.25">
      <c r="A694" t="s">
        <v>78</v>
      </c>
      <c r="B694" t="s">
        <v>16</v>
      </c>
      <c r="C694">
        <v>0</v>
      </c>
      <c r="D694">
        <v>0</v>
      </c>
      <c r="E694">
        <f t="shared" si="30"/>
        <v>0</v>
      </c>
      <c r="F694">
        <f t="shared" si="31"/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f t="shared" si="32"/>
        <v>0</v>
      </c>
    </row>
    <row r="695" spans="1:16" x14ac:dyDescent="0.25">
      <c r="A695" t="s">
        <v>78</v>
      </c>
      <c r="B695" t="s">
        <v>17</v>
      </c>
      <c r="C695">
        <v>0</v>
      </c>
      <c r="D695">
        <v>0</v>
      </c>
      <c r="E695">
        <f t="shared" si="30"/>
        <v>0</v>
      </c>
      <c r="F695">
        <f t="shared" si="31"/>
        <v>-259</v>
      </c>
      <c r="G695">
        <v>0</v>
      </c>
      <c r="H695">
        <v>-259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-259</v>
      </c>
      <c r="O695">
        <v>0</v>
      </c>
      <c r="P695">
        <f t="shared" si="32"/>
        <v>-259</v>
      </c>
    </row>
    <row r="696" spans="1:16" x14ac:dyDescent="0.25">
      <c r="A696" t="s">
        <v>78</v>
      </c>
      <c r="B696" t="s">
        <v>18</v>
      </c>
      <c r="C696">
        <v>0</v>
      </c>
      <c r="D696">
        <v>0</v>
      </c>
      <c r="E696">
        <f t="shared" si="30"/>
        <v>0</v>
      </c>
      <c r="F696">
        <f t="shared" si="31"/>
        <v>-463</v>
      </c>
      <c r="G696">
        <v>0</v>
      </c>
      <c r="H696">
        <v>-463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-463</v>
      </c>
      <c r="O696">
        <v>0</v>
      </c>
      <c r="P696">
        <f t="shared" si="32"/>
        <v>-463</v>
      </c>
    </row>
    <row r="697" spans="1:16" x14ac:dyDescent="0.25">
      <c r="A697" t="s">
        <v>78</v>
      </c>
      <c r="B697" t="s">
        <v>19</v>
      </c>
      <c r="C697">
        <v>0</v>
      </c>
      <c r="D697">
        <v>0</v>
      </c>
      <c r="E697">
        <f t="shared" si="30"/>
        <v>0</v>
      </c>
      <c r="F697">
        <f t="shared" si="31"/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f t="shared" si="32"/>
        <v>0</v>
      </c>
    </row>
    <row r="698" spans="1:16" x14ac:dyDescent="0.25">
      <c r="A698" t="s">
        <v>78</v>
      </c>
      <c r="B698" t="s">
        <v>20</v>
      </c>
      <c r="C698">
        <v>0</v>
      </c>
      <c r="D698">
        <v>0</v>
      </c>
      <c r="E698">
        <f t="shared" si="30"/>
        <v>0</v>
      </c>
      <c r="F698">
        <f t="shared" si="31"/>
        <v>2537</v>
      </c>
      <c r="G698">
        <v>0</v>
      </c>
      <c r="H698">
        <v>2537</v>
      </c>
      <c r="I698">
        <v>0</v>
      </c>
      <c r="J698">
        <v>859</v>
      </c>
      <c r="K698">
        <v>0</v>
      </c>
      <c r="L698">
        <v>62</v>
      </c>
      <c r="M698">
        <v>0</v>
      </c>
      <c r="N698">
        <v>3458</v>
      </c>
      <c r="O698">
        <v>920</v>
      </c>
      <c r="P698">
        <f t="shared" si="32"/>
        <v>3396</v>
      </c>
    </row>
    <row r="699" spans="1:16" x14ac:dyDescent="0.25">
      <c r="A699" t="s">
        <v>78</v>
      </c>
      <c r="B699" t="s">
        <v>21</v>
      </c>
      <c r="C699">
        <v>0</v>
      </c>
      <c r="D699">
        <v>0</v>
      </c>
      <c r="E699">
        <f t="shared" si="30"/>
        <v>0</v>
      </c>
      <c r="F699">
        <f t="shared" si="31"/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62</v>
      </c>
      <c r="P699">
        <f t="shared" si="32"/>
        <v>0</v>
      </c>
    </row>
    <row r="700" spans="1:16" x14ac:dyDescent="0.25">
      <c r="A700" t="s">
        <v>78</v>
      </c>
      <c r="B700" t="s">
        <v>22</v>
      </c>
      <c r="C700">
        <v>0</v>
      </c>
      <c r="D700">
        <v>0</v>
      </c>
      <c r="E700">
        <f t="shared" si="30"/>
        <v>0</v>
      </c>
      <c r="F700">
        <f t="shared" si="31"/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f t="shared" si="32"/>
        <v>0</v>
      </c>
    </row>
    <row r="701" spans="1:16" x14ac:dyDescent="0.25">
      <c r="A701" t="s">
        <v>78</v>
      </c>
      <c r="B701" t="s">
        <v>23</v>
      </c>
      <c r="C701">
        <v>0</v>
      </c>
      <c r="D701">
        <v>0</v>
      </c>
      <c r="E701">
        <f t="shared" si="30"/>
        <v>0</v>
      </c>
      <c r="F701">
        <f t="shared" si="31"/>
        <v>-666</v>
      </c>
      <c r="G701">
        <v>0</v>
      </c>
      <c r="H701">
        <v>-666</v>
      </c>
      <c r="I701">
        <v>0</v>
      </c>
      <c r="J701">
        <v>-44</v>
      </c>
      <c r="K701">
        <v>0</v>
      </c>
      <c r="L701">
        <v>225</v>
      </c>
      <c r="M701">
        <v>0</v>
      </c>
      <c r="N701">
        <v>-486</v>
      </c>
      <c r="O701">
        <v>-44</v>
      </c>
      <c r="P701">
        <f t="shared" si="32"/>
        <v>-710</v>
      </c>
    </row>
    <row r="702" spans="1:16" x14ac:dyDescent="0.25">
      <c r="A702" t="s">
        <v>78</v>
      </c>
      <c r="B702" t="s">
        <v>24</v>
      </c>
      <c r="C702">
        <v>0</v>
      </c>
      <c r="D702">
        <v>0</v>
      </c>
      <c r="E702">
        <f t="shared" si="30"/>
        <v>0</v>
      </c>
      <c r="F702">
        <f t="shared" si="31"/>
        <v>-666</v>
      </c>
      <c r="G702">
        <v>0</v>
      </c>
      <c r="H702">
        <v>-666</v>
      </c>
      <c r="I702">
        <v>0</v>
      </c>
      <c r="J702">
        <v>-27</v>
      </c>
      <c r="K702">
        <v>0</v>
      </c>
      <c r="L702">
        <v>225</v>
      </c>
      <c r="M702">
        <v>0</v>
      </c>
      <c r="N702">
        <v>-469</v>
      </c>
      <c r="O702">
        <v>-27</v>
      </c>
      <c r="P702">
        <f t="shared" si="32"/>
        <v>-693</v>
      </c>
    </row>
    <row r="703" spans="1:16" x14ac:dyDescent="0.25">
      <c r="A703" t="s">
        <v>78</v>
      </c>
      <c r="B703" t="s">
        <v>25</v>
      </c>
      <c r="C703">
        <v>0</v>
      </c>
      <c r="D703">
        <v>0</v>
      </c>
      <c r="E703">
        <f t="shared" si="30"/>
        <v>0</v>
      </c>
      <c r="F703">
        <f t="shared" si="31"/>
        <v>-666</v>
      </c>
      <c r="G703">
        <v>0</v>
      </c>
      <c r="H703">
        <v>-666</v>
      </c>
      <c r="I703">
        <v>0</v>
      </c>
      <c r="J703">
        <v>-27</v>
      </c>
      <c r="K703">
        <v>0</v>
      </c>
      <c r="L703">
        <v>225</v>
      </c>
      <c r="M703">
        <v>0</v>
      </c>
      <c r="N703">
        <v>-469</v>
      </c>
      <c r="O703">
        <v>-27</v>
      </c>
      <c r="P703">
        <f t="shared" si="32"/>
        <v>-693</v>
      </c>
    </row>
    <row r="704" spans="1:16" x14ac:dyDescent="0.25">
      <c r="A704" t="s">
        <v>78</v>
      </c>
      <c r="B704" t="s">
        <v>26</v>
      </c>
      <c r="C704">
        <v>0</v>
      </c>
      <c r="D704">
        <v>0</v>
      </c>
      <c r="E704">
        <f t="shared" si="30"/>
        <v>0</v>
      </c>
      <c r="F704">
        <f t="shared" si="31"/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f t="shared" si="32"/>
        <v>0</v>
      </c>
    </row>
    <row r="705" spans="1:16" x14ac:dyDescent="0.25">
      <c r="A705" t="s">
        <v>78</v>
      </c>
      <c r="B705" t="s">
        <v>27</v>
      </c>
      <c r="C705">
        <v>0</v>
      </c>
      <c r="D705">
        <v>0</v>
      </c>
      <c r="E705">
        <f t="shared" si="30"/>
        <v>0</v>
      </c>
      <c r="F705">
        <f t="shared" si="31"/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f t="shared" si="32"/>
        <v>0</v>
      </c>
    </row>
    <row r="706" spans="1:16" x14ac:dyDescent="0.25">
      <c r="A706" t="s">
        <v>78</v>
      </c>
      <c r="B706" t="s">
        <v>28</v>
      </c>
      <c r="C706">
        <v>0</v>
      </c>
      <c r="D706">
        <v>0</v>
      </c>
      <c r="E706">
        <f t="shared" si="30"/>
        <v>0</v>
      </c>
      <c r="F706">
        <f t="shared" si="31"/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f t="shared" si="32"/>
        <v>0</v>
      </c>
    </row>
    <row r="707" spans="1:16" x14ac:dyDescent="0.25">
      <c r="A707" t="s">
        <v>78</v>
      </c>
      <c r="B707" t="s">
        <v>29</v>
      </c>
      <c r="C707">
        <v>0</v>
      </c>
      <c r="D707">
        <v>0</v>
      </c>
      <c r="E707">
        <f t="shared" ref="E707:E770" si="33">C707+D707</f>
        <v>0</v>
      </c>
      <c r="F707">
        <f t="shared" ref="F707:F770" si="34">G707+H707</f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f t="shared" ref="P707:P770" si="35">E707+F707+I707+J707+K707+M707</f>
        <v>0</v>
      </c>
    </row>
    <row r="708" spans="1:16" x14ac:dyDescent="0.25">
      <c r="A708" t="s">
        <v>78</v>
      </c>
      <c r="B708" t="s">
        <v>30</v>
      </c>
      <c r="C708">
        <v>0</v>
      </c>
      <c r="D708">
        <v>0</v>
      </c>
      <c r="E708">
        <f t="shared" si="33"/>
        <v>0</v>
      </c>
      <c r="F708">
        <f t="shared" si="34"/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f t="shared" si="35"/>
        <v>0</v>
      </c>
    </row>
    <row r="709" spans="1:16" x14ac:dyDescent="0.25">
      <c r="A709" t="s">
        <v>78</v>
      </c>
      <c r="B709" t="s">
        <v>31</v>
      </c>
      <c r="C709">
        <v>0</v>
      </c>
      <c r="D709">
        <v>0</v>
      </c>
      <c r="E709">
        <f t="shared" si="33"/>
        <v>0</v>
      </c>
      <c r="F709">
        <f t="shared" si="34"/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f t="shared" si="35"/>
        <v>0</v>
      </c>
    </row>
    <row r="710" spans="1:16" x14ac:dyDescent="0.25">
      <c r="A710" t="s">
        <v>78</v>
      </c>
      <c r="B710" t="s">
        <v>32</v>
      </c>
      <c r="C710">
        <v>0</v>
      </c>
      <c r="D710">
        <v>0</v>
      </c>
      <c r="E710">
        <f t="shared" si="33"/>
        <v>0</v>
      </c>
      <c r="F710">
        <f t="shared" si="34"/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f t="shared" si="35"/>
        <v>0</v>
      </c>
    </row>
    <row r="711" spans="1:16" x14ac:dyDescent="0.25">
      <c r="A711" t="s">
        <v>78</v>
      </c>
      <c r="B711" t="s">
        <v>33</v>
      </c>
      <c r="C711">
        <v>0</v>
      </c>
      <c r="D711">
        <v>0</v>
      </c>
      <c r="E711">
        <f t="shared" si="33"/>
        <v>0</v>
      </c>
      <c r="F711">
        <f t="shared" si="34"/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f t="shared" si="35"/>
        <v>0</v>
      </c>
    </row>
    <row r="712" spans="1:16" x14ac:dyDescent="0.25">
      <c r="A712" t="s">
        <v>78</v>
      </c>
      <c r="B712" t="s">
        <v>34</v>
      </c>
      <c r="C712">
        <v>0</v>
      </c>
      <c r="D712">
        <v>0</v>
      </c>
      <c r="E712">
        <f t="shared" si="33"/>
        <v>0</v>
      </c>
      <c r="F712">
        <f t="shared" si="34"/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f t="shared" si="35"/>
        <v>0</v>
      </c>
    </row>
    <row r="713" spans="1:16" x14ac:dyDescent="0.25">
      <c r="A713" t="s">
        <v>78</v>
      </c>
      <c r="B713" t="s">
        <v>35</v>
      </c>
      <c r="C713">
        <v>0</v>
      </c>
      <c r="D713">
        <v>0</v>
      </c>
      <c r="E713">
        <f t="shared" si="33"/>
        <v>0</v>
      </c>
      <c r="F713">
        <f t="shared" si="34"/>
        <v>0</v>
      </c>
      <c r="G713">
        <v>0</v>
      </c>
      <c r="H713">
        <v>0</v>
      </c>
      <c r="I713">
        <v>0</v>
      </c>
      <c r="J713">
        <v>-16</v>
      </c>
      <c r="K713">
        <v>0</v>
      </c>
      <c r="L713">
        <v>0</v>
      </c>
      <c r="M713">
        <v>0</v>
      </c>
      <c r="N713">
        <v>-16</v>
      </c>
      <c r="O713">
        <v>-16</v>
      </c>
      <c r="P713">
        <f t="shared" si="35"/>
        <v>-16</v>
      </c>
    </row>
    <row r="714" spans="1:16" x14ac:dyDescent="0.25">
      <c r="A714" t="s">
        <v>78</v>
      </c>
      <c r="B714" t="s">
        <v>36</v>
      </c>
      <c r="C714">
        <v>0</v>
      </c>
      <c r="D714">
        <v>0</v>
      </c>
      <c r="E714">
        <f t="shared" si="33"/>
        <v>0</v>
      </c>
      <c r="F714">
        <f t="shared" si="34"/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-1</v>
      </c>
      <c r="M714">
        <v>0</v>
      </c>
      <c r="N714">
        <v>-1</v>
      </c>
      <c r="O714">
        <v>0</v>
      </c>
      <c r="P714">
        <f t="shared" si="35"/>
        <v>0</v>
      </c>
    </row>
    <row r="715" spans="1:16" x14ac:dyDescent="0.25">
      <c r="A715" t="s">
        <v>78</v>
      </c>
      <c r="B715" t="s">
        <v>37</v>
      </c>
      <c r="C715">
        <v>0</v>
      </c>
      <c r="D715">
        <v>0</v>
      </c>
      <c r="E715">
        <f t="shared" si="33"/>
        <v>0</v>
      </c>
      <c r="F715">
        <f t="shared" si="34"/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-32</v>
      </c>
      <c r="M715">
        <v>0</v>
      </c>
      <c r="N715">
        <v>-32</v>
      </c>
      <c r="O715">
        <v>0</v>
      </c>
      <c r="P715">
        <f t="shared" si="35"/>
        <v>0</v>
      </c>
    </row>
    <row r="716" spans="1:16" x14ac:dyDescent="0.25">
      <c r="A716" t="s">
        <v>78</v>
      </c>
      <c r="B716" t="s">
        <v>38</v>
      </c>
      <c r="C716">
        <v>0</v>
      </c>
      <c r="D716">
        <v>0</v>
      </c>
      <c r="E716">
        <f t="shared" si="33"/>
        <v>0</v>
      </c>
      <c r="F716">
        <f t="shared" si="34"/>
        <v>1871</v>
      </c>
      <c r="G716">
        <v>0</v>
      </c>
      <c r="H716">
        <v>1871</v>
      </c>
      <c r="I716">
        <v>0</v>
      </c>
      <c r="J716">
        <v>815</v>
      </c>
      <c r="K716">
        <v>0</v>
      </c>
      <c r="L716">
        <v>253</v>
      </c>
      <c r="M716">
        <v>0</v>
      </c>
      <c r="N716">
        <v>2939</v>
      </c>
      <c r="O716">
        <v>815</v>
      </c>
      <c r="P716">
        <f t="shared" si="35"/>
        <v>2686</v>
      </c>
    </row>
    <row r="717" spans="1:16" x14ac:dyDescent="0.25">
      <c r="A717" t="s">
        <v>78</v>
      </c>
      <c r="B717" t="s">
        <v>39</v>
      </c>
      <c r="C717">
        <v>0</v>
      </c>
      <c r="D717">
        <v>0</v>
      </c>
      <c r="E717">
        <f t="shared" si="33"/>
        <v>0</v>
      </c>
      <c r="F717">
        <f t="shared" si="34"/>
        <v>1782</v>
      </c>
      <c r="G717">
        <v>0</v>
      </c>
      <c r="H717">
        <v>1782</v>
      </c>
      <c r="I717">
        <v>0</v>
      </c>
      <c r="J717">
        <v>815</v>
      </c>
      <c r="K717">
        <v>0</v>
      </c>
      <c r="L717">
        <v>253</v>
      </c>
      <c r="M717">
        <v>0</v>
      </c>
      <c r="N717">
        <v>2850</v>
      </c>
      <c r="O717">
        <v>815</v>
      </c>
      <c r="P717">
        <f t="shared" si="35"/>
        <v>2597</v>
      </c>
    </row>
    <row r="718" spans="1:16" x14ac:dyDescent="0.25">
      <c r="A718" t="s">
        <v>78</v>
      </c>
      <c r="B718" t="s">
        <v>40</v>
      </c>
      <c r="C718">
        <v>0</v>
      </c>
      <c r="D718">
        <v>0</v>
      </c>
      <c r="E718">
        <f t="shared" si="33"/>
        <v>0</v>
      </c>
      <c r="F718">
        <f t="shared" si="34"/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87</v>
      </c>
      <c r="M718">
        <v>0</v>
      </c>
      <c r="N718">
        <v>87</v>
      </c>
      <c r="O718">
        <v>0</v>
      </c>
      <c r="P718">
        <f t="shared" si="35"/>
        <v>0</v>
      </c>
    </row>
    <row r="719" spans="1:16" x14ac:dyDescent="0.25">
      <c r="A719" t="s">
        <v>78</v>
      </c>
      <c r="B719" t="s">
        <v>41</v>
      </c>
      <c r="C719">
        <v>0</v>
      </c>
      <c r="D719">
        <v>0</v>
      </c>
      <c r="E719">
        <f t="shared" si="33"/>
        <v>0</v>
      </c>
      <c r="F719">
        <f t="shared" si="34"/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f t="shared" si="35"/>
        <v>0</v>
      </c>
    </row>
    <row r="720" spans="1:16" x14ac:dyDescent="0.25">
      <c r="A720" t="s">
        <v>78</v>
      </c>
      <c r="B720" t="s">
        <v>42</v>
      </c>
      <c r="C720">
        <v>0</v>
      </c>
      <c r="D720">
        <v>0</v>
      </c>
      <c r="E720">
        <f t="shared" si="33"/>
        <v>0</v>
      </c>
      <c r="F720">
        <f t="shared" si="34"/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f t="shared" si="35"/>
        <v>0</v>
      </c>
    </row>
    <row r="721" spans="1:16" x14ac:dyDescent="0.25">
      <c r="A721" t="s">
        <v>78</v>
      </c>
      <c r="B721" t="s">
        <v>43</v>
      </c>
      <c r="C721">
        <v>0</v>
      </c>
      <c r="D721">
        <v>0</v>
      </c>
      <c r="E721">
        <f t="shared" si="33"/>
        <v>0</v>
      </c>
      <c r="F721">
        <f t="shared" si="34"/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f t="shared" si="35"/>
        <v>0</v>
      </c>
    </row>
    <row r="722" spans="1:16" x14ac:dyDescent="0.25">
      <c r="A722" t="s">
        <v>78</v>
      </c>
      <c r="B722" t="s">
        <v>44</v>
      </c>
      <c r="C722">
        <v>0</v>
      </c>
      <c r="D722">
        <v>0</v>
      </c>
      <c r="E722">
        <f t="shared" si="33"/>
        <v>0</v>
      </c>
      <c r="F722">
        <f t="shared" si="34"/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f t="shared" si="35"/>
        <v>0</v>
      </c>
    </row>
    <row r="723" spans="1:16" x14ac:dyDescent="0.25">
      <c r="A723" t="s">
        <v>78</v>
      </c>
      <c r="B723" t="s">
        <v>45</v>
      </c>
      <c r="C723">
        <v>0</v>
      </c>
      <c r="D723">
        <v>0</v>
      </c>
      <c r="E723">
        <f t="shared" si="33"/>
        <v>0</v>
      </c>
      <c r="F723">
        <f t="shared" si="34"/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f t="shared" si="35"/>
        <v>0</v>
      </c>
    </row>
    <row r="724" spans="1:16" x14ac:dyDescent="0.25">
      <c r="A724" t="s">
        <v>78</v>
      </c>
      <c r="B724" t="s">
        <v>46</v>
      </c>
      <c r="C724">
        <v>0</v>
      </c>
      <c r="D724">
        <v>0</v>
      </c>
      <c r="E724">
        <f t="shared" si="33"/>
        <v>0</v>
      </c>
      <c r="F724">
        <f t="shared" si="34"/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f t="shared" si="35"/>
        <v>0</v>
      </c>
    </row>
    <row r="725" spans="1:16" x14ac:dyDescent="0.25">
      <c r="A725" t="s">
        <v>78</v>
      </c>
      <c r="B725" t="s">
        <v>47</v>
      </c>
      <c r="C725">
        <v>0</v>
      </c>
      <c r="D725">
        <v>0</v>
      </c>
      <c r="E725">
        <f t="shared" si="33"/>
        <v>0</v>
      </c>
      <c r="F725">
        <f t="shared" si="34"/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f t="shared" si="35"/>
        <v>0</v>
      </c>
    </row>
    <row r="726" spans="1:16" x14ac:dyDescent="0.25">
      <c r="A726" t="s">
        <v>78</v>
      </c>
      <c r="B726" t="s">
        <v>48</v>
      </c>
      <c r="C726">
        <v>0</v>
      </c>
      <c r="D726">
        <v>0</v>
      </c>
      <c r="E726">
        <f t="shared" si="33"/>
        <v>0</v>
      </c>
      <c r="F726">
        <f t="shared" si="34"/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f t="shared" si="35"/>
        <v>0</v>
      </c>
    </row>
    <row r="727" spans="1:16" x14ac:dyDescent="0.25">
      <c r="A727" t="s">
        <v>78</v>
      </c>
      <c r="B727" t="s">
        <v>49</v>
      </c>
      <c r="C727">
        <v>0</v>
      </c>
      <c r="D727">
        <v>0</v>
      </c>
      <c r="E727">
        <f t="shared" si="33"/>
        <v>0</v>
      </c>
      <c r="F727">
        <f t="shared" si="34"/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f t="shared" si="35"/>
        <v>0</v>
      </c>
    </row>
    <row r="728" spans="1:16" x14ac:dyDescent="0.25">
      <c r="A728" t="s">
        <v>78</v>
      </c>
      <c r="B728" t="s">
        <v>50</v>
      </c>
      <c r="C728">
        <v>0</v>
      </c>
      <c r="D728">
        <v>0</v>
      </c>
      <c r="E728">
        <f t="shared" si="33"/>
        <v>0</v>
      </c>
      <c r="F728">
        <f t="shared" si="34"/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f t="shared" si="35"/>
        <v>0</v>
      </c>
    </row>
    <row r="729" spans="1:16" x14ac:dyDescent="0.25">
      <c r="A729" t="s">
        <v>78</v>
      </c>
      <c r="B729" t="s">
        <v>51</v>
      </c>
      <c r="C729">
        <v>0</v>
      </c>
      <c r="D729">
        <v>0</v>
      </c>
      <c r="E729">
        <f t="shared" si="33"/>
        <v>0</v>
      </c>
      <c r="F729">
        <f t="shared" si="34"/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f t="shared" si="35"/>
        <v>0</v>
      </c>
    </row>
    <row r="730" spans="1:16" x14ac:dyDescent="0.25">
      <c r="A730" t="s">
        <v>78</v>
      </c>
      <c r="B730" t="s">
        <v>52</v>
      </c>
      <c r="C730">
        <v>0</v>
      </c>
      <c r="D730">
        <v>0</v>
      </c>
      <c r="E730">
        <f t="shared" si="33"/>
        <v>0</v>
      </c>
      <c r="F730">
        <f t="shared" si="34"/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f t="shared" si="35"/>
        <v>0</v>
      </c>
    </row>
    <row r="731" spans="1:16" x14ac:dyDescent="0.25">
      <c r="A731" t="s">
        <v>78</v>
      </c>
      <c r="B731" t="s">
        <v>53</v>
      </c>
      <c r="C731">
        <v>0</v>
      </c>
      <c r="D731">
        <v>0</v>
      </c>
      <c r="E731">
        <f t="shared" si="33"/>
        <v>0</v>
      </c>
      <c r="F731">
        <f t="shared" si="34"/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87</v>
      </c>
      <c r="M731">
        <v>0</v>
      </c>
      <c r="N731">
        <v>87</v>
      </c>
      <c r="O731">
        <v>0</v>
      </c>
      <c r="P731">
        <f t="shared" si="35"/>
        <v>0</v>
      </c>
    </row>
    <row r="732" spans="1:16" x14ac:dyDescent="0.25">
      <c r="A732" t="s">
        <v>78</v>
      </c>
      <c r="B732" t="s">
        <v>54</v>
      </c>
      <c r="C732">
        <v>0</v>
      </c>
      <c r="D732">
        <v>0</v>
      </c>
      <c r="E732">
        <f t="shared" si="33"/>
        <v>0</v>
      </c>
      <c r="F732">
        <f t="shared" si="34"/>
        <v>1721</v>
      </c>
      <c r="G732">
        <v>0</v>
      </c>
      <c r="H732">
        <v>1721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1721</v>
      </c>
      <c r="O732">
        <v>0</v>
      </c>
      <c r="P732">
        <f t="shared" si="35"/>
        <v>1721</v>
      </c>
    </row>
    <row r="733" spans="1:16" x14ac:dyDescent="0.25">
      <c r="A733" t="s">
        <v>78</v>
      </c>
      <c r="B733" t="s">
        <v>55</v>
      </c>
      <c r="C733">
        <v>0</v>
      </c>
      <c r="D733">
        <v>0</v>
      </c>
      <c r="E733">
        <f t="shared" si="33"/>
        <v>0</v>
      </c>
      <c r="F733">
        <f t="shared" si="34"/>
        <v>1562</v>
      </c>
      <c r="G733">
        <v>0</v>
      </c>
      <c r="H733">
        <v>1562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1562</v>
      </c>
      <c r="O733">
        <v>0</v>
      </c>
      <c r="P733">
        <f t="shared" si="35"/>
        <v>1562</v>
      </c>
    </row>
    <row r="734" spans="1:16" x14ac:dyDescent="0.25">
      <c r="A734" t="s">
        <v>78</v>
      </c>
      <c r="B734" t="s">
        <v>56</v>
      </c>
      <c r="C734">
        <v>0</v>
      </c>
      <c r="D734">
        <v>0</v>
      </c>
      <c r="E734">
        <f t="shared" si="33"/>
        <v>0</v>
      </c>
      <c r="F734">
        <f t="shared" si="34"/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f t="shared" si="35"/>
        <v>0</v>
      </c>
    </row>
    <row r="735" spans="1:16" x14ac:dyDescent="0.25">
      <c r="A735" t="s">
        <v>78</v>
      </c>
      <c r="B735" t="s">
        <v>57</v>
      </c>
      <c r="C735">
        <v>0</v>
      </c>
      <c r="D735">
        <v>0</v>
      </c>
      <c r="E735">
        <f t="shared" si="33"/>
        <v>0</v>
      </c>
      <c r="F735">
        <f t="shared" si="34"/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f t="shared" si="35"/>
        <v>0</v>
      </c>
    </row>
    <row r="736" spans="1:16" x14ac:dyDescent="0.25">
      <c r="A736" t="s">
        <v>78</v>
      </c>
      <c r="B736" t="s">
        <v>58</v>
      </c>
      <c r="C736">
        <v>0</v>
      </c>
      <c r="D736">
        <v>0</v>
      </c>
      <c r="E736">
        <f t="shared" si="33"/>
        <v>0</v>
      </c>
      <c r="F736">
        <f t="shared" si="34"/>
        <v>158</v>
      </c>
      <c r="G736">
        <v>0</v>
      </c>
      <c r="H736">
        <v>158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158</v>
      </c>
      <c r="O736">
        <v>0</v>
      </c>
      <c r="P736">
        <f t="shared" si="35"/>
        <v>158</v>
      </c>
    </row>
    <row r="737" spans="1:16" x14ac:dyDescent="0.25">
      <c r="A737" t="s">
        <v>78</v>
      </c>
      <c r="B737" t="s">
        <v>59</v>
      </c>
      <c r="C737">
        <v>0</v>
      </c>
      <c r="D737">
        <v>0</v>
      </c>
      <c r="E737">
        <f t="shared" si="33"/>
        <v>0</v>
      </c>
      <c r="F737">
        <f t="shared" si="34"/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f t="shared" si="35"/>
        <v>0</v>
      </c>
    </row>
    <row r="738" spans="1:16" x14ac:dyDescent="0.25">
      <c r="A738" t="s">
        <v>78</v>
      </c>
      <c r="B738" t="s">
        <v>60</v>
      </c>
      <c r="C738">
        <v>0</v>
      </c>
      <c r="D738">
        <v>0</v>
      </c>
      <c r="E738">
        <f t="shared" si="33"/>
        <v>0</v>
      </c>
      <c r="F738">
        <f t="shared" si="34"/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f t="shared" si="35"/>
        <v>0</v>
      </c>
    </row>
    <row r="739" spans="1:16" x14ac:dyDescent="0.25">
      <c r="A739" t="s">
        <v>78</v>
      </c>
      <c r="B739" t="s">
        <v>61</v>
      </c>
      <c r="C739">
        <v>0</v>
      </c>
      <c r="D739">
        <v>0</v>
      </c>
      <c r="E739">
        <f t="shared" si="33"/>
        <v>0</v>
      </c>
      <c r="F739">
        <f t="shared" si="34"/>
        <v>62</v>
      </c>
      <c r="G739">
        <v>0</v>
      </c>
      <c r="H739">
        <v>62</v>
      </c>
      <c r="I739">
        <v>0</v>
      </c>
      <c r="J739">
        <v>815</v>
      </c>
      <c r="K739">
        <v>0</v>
      </c>
      <c r="L739">
        <v>166</v>
      </c>
      <c r="M739">
        <v>0</v>
      </c>
      <c r="N739">
        <v>1043</v>
      </c>
      <c r="O739">
        <v>815</v>
      </c>
      <c r="P739">
        <f t="shared" si="35"/>
        <v>877</v>
      </c>
    </row>
    <row r="740" spans="1:16" x14ac:dyDescent="0.25">
      <c r="A740" t="s">
        <v>78</v>
      </c>
      <c r="B740" t="s">
        <v>62</v>
      </c>
      <c r="C740">
        <v>0</v>
      </c>
      <c r="D740">
        <v>0</v>
      </c>
      <c r="E740">
        <f t="shared" si="33"/>
        <v>0</v>
      </c>
      <c r="F740">
        <f t="shared" si="34"/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f t="shared" si="35"/>
        <v>0</v>
      </c>
    </row>
    <row r="741" spans="1:16" x14ac:dyDescent="0.25">
      <c r="A741" t="s">
        <v>78</v>
      </c>
      <c r="B741" t="s">
        <v>63</v>
      </c>
      <c r="C741">
        <v>0</v>
      </c>
      <c r="D741">
        <v>0</v>
      </c>
      <c r="E741">
        <f t="shared" si="33"/>
        <v>0</v>
      </c>
      <c r="F741">
        <f t="shared" si="34"/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83</v>
      </c>
      <c r="M741">
        <v>0</v>
      </c>
      <c r="N741">
        <v>83</v>
      </c>
      <c r="O741">
        <v>0</v>
      </c>
      <c r="P741">
        <f t="shared" si="35"/>
        <v>0</v>
      </c>
    </row>
    <row r="742" spans="1:16" x14ac:dyDescent="0.25">
      <c r="A742" t="s">
        <v>78</v>
      </c>
      <c r="B742" t="s">
        <v>64</v>
      </c>
      <c r="C742">
        <v>0</v>
      </c>
      <c r="D742">
        <v>0</v>
      </c>
      <c r="E742">
        <f t="shared" si="33"/>
        <v>0</v>
      </c>
      <c r="F742">
        <f t="shared" si="34"/>
        <v>62</v>
      </c>
      <c r="G742">
        <v>0</v>
      </c>
      <c r="H742">
        <v>62</v>
      </c>
      <c r="I742">
        <v>0</v>
      </c>
      <c r="J742">
        <v>815</v>
      </c>
      <c r="K742">
        <v>0</v>
      </c>
      <c r="L742">
        <v>80</v>
      </c>
      <c r="M742">
        <v>0</v>
      </c>
      <c r="N742">
        <v>957</v>
      </c>
      <c r="O742">
        <v>815</v>
      </c>
      <c r="P742">
        <f t="shared" si="35"/>
        <v>877</v>
      </c>
    </row>
    <row r="743" spans="1:16" x14ac:dyDescent="0.25">
      <c r="A743" t="s">
        <v>78</v>
      </c>
      <c r="B743" t="s">
        <v>65</v>
      </c>
      <c r="C743">
        <v>0</v>
      </c>
      <c r="D743">
        <v>0</v>
      </c>
      <c r="E743">
        <f t="shared" si="33"/>
        <v>0</v>
      </c>
      <c r="F743">
        <f t="shared" si="34"/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4</v>
      </c>
      <c r="M743">
        <v>0</v>
      </c>
      <c r="N743">
        <v>4</v>
      </c>
      <c r="O743">
        <v>0</v>
      </c>
      <c r="P743">
        <f t="shared" si="35"/>
        <v>0</v>
      </c>
    </row>
    <row r="744" spans="1:16" x14ac:dyDescent="0.25">
      <c r="A744" t="s">
        <v>78</v>
      </c>
      <c r="B744" t="s">
        <v>66</v>
      </c>
      <c r="C744">
        <v>0</v>
      </c>
      <c r="D744">
        <v>0</v>
      </c>
      <c r="E744">
        <f t="shared" si="33"/>
        <v>0</v>
      </c>
      <c r="F744">
        <f t="shared" si="34"/>
        <v>88</v>
      </c>
      <c r="G744">
        <v>0</v>
      </c>
      <c r="H744">
        <v>88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88</v>
      </c>
      <c r="O744">
        <v>0</v>
      </c>
      <c r="P744">
        <f t="shared" si="35"/>
        <v>88</v>
      </c>
    </row>
    <row r="745" spans="1:16" x14ac:dyDescent="0.25">
      <c r="A745" t="s">
        <v>94</v>
      </c>
      <c r="B745" t="s">
        <v>14</v>
      </c>
      <c r="C745" s="2">
        <v>0</v>
      </c>
      <c r="D745" s="2">
        <v>0</v>
      </c>
      <c r="E745">
        <f t="shared" si="33"/>
        <v>0</v>
      </c>
      <c r="F745">
        <f t="shared" si="34"/>
        <v>0</v>
      </c>
      <c r="G745" s="2">
        <v>0</v>
      </c>
      <c r="H745" s="2">
        <v>0</v>
      </c>
      <c r="I745" s="2">
        <v>0</v>
      </c>
      <c r="J745" s="2">
        <v>4369</v>
      </c>
      <c r="K745" s="2">
        <v>0</v>
      </c>
      <c r="L745" s="2">
        <v>2084</v>
      </c>
      <c r="M745" s="2">
        <v>0</v>
      </c>
      <c r="N745" s="2">
        <v>6452</v>
      </c>
      <c r="O745" s="2">
        <v>6452</v>
      </c>
      <c r="P745">
        <f t="shared" si="35"/>
        <v>4369</v>
      </c>
    </row>
    <row r="746" spans="1:16" x14ac:dyDescent="0.25">
      <c r="A746" t="s">
        <v>94</v>
      </c>
      <c r="B746" t="s">
        <v>15</v>
      </c>
      <c r="C746">
        <v>0</v>
      </c>
      <c r="D746">
        <v>4</v>
      </c>
      <c r="E746">
        <f t="shared" si="33"/>
        <v>4</v>
      </c>
      <c r="F746">
        <f t="shared" si="34"/>
        <v>36270</v>
      </c>
      <c r="G746">
        <v>4</v>
      </c>
      <c r="H746">
        <v>36266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36275</v>
      </c>
      <c r="O746">
        <v>0</v>
      </c>
      <c r="P746">
        <f t="shared" si="35"/>
        <v>36274</v>
      </c>
    </row>
    <row r="747" spans="1:16" x14ac:dyDescent="0.25">
      <c r="A747" t="s">
        <v>94</v>
      </c>
      <c r="B747" t="s">
        <v>16</v>
      </c>
      <c r="C747">
        <v>0</v>
      </c>
      <c r="D747">
        <v>0</v>
      </c>
      <c r="E747">
        <f t="shared" si="33"/>
        <v>0</v>
      </c>
      <c r="F747">
        <f t="shared" si="34"/>
        <v>-13016</v>
      </c>
      <c r="G747">
        <v>0</v>
      </c>
      <c r="H747">
        <v>-13016</v>
      </c>
      <c r="I747">
        <v>0</v>
      </c>
      <c r="J747">
        <v>-1</v>
      </c>
      <c r="K747">
        <v>0</v>
      </c>
      <c r="L747">
        <v>0</v>
      </c>
      <c r="M747">
        <v>0</v>
      </c>
      <c r="N747">
        <v>-13017</v>
      </c>
      <c r="O747">
        <v>-1</v>
      </c>
      <c r="P747">
        <f t="shared" si="35"/>
        <v>-13017</v>
      </c>
    </row>
    <row r="748" spans="1:16" x14ac:dyDescent="0.25">
      <c r="A748" t="s">
        <v>94</v>
      </c>
      <c r="B748" t="s">
        <v>17</v>
      </c>
      <c r="C748">
        <v>0</v>
      </c>
      <c r="D748">
        <v>0</v>
      </c>
      <c r="E748">
        <f t="shared" si="33"/>
        <v>0</v>
      </c>
      <c r="F748">
        <f t="shared" si="34"/>
        <v>-2782</v>
      </c>
      <c r="G748">
        <v>0</v>
      </c>
      <c r="H748">
        <v>-2782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-2782</v>
      </c>
      <c r="O748">
        <v>0</v>
      </c>
      <c r="P748">
        <f t="shared" si="35"/>
        <v>-2782</v>
      </c>
    </row>
    <row r="749" spans="1:16" x14ac:dyDescent="0.25">
      <c r="A749" t="s">
        <v>94</v>
      </c>
      <c r="B749" t="s">
        <v>18</v>
      </c>
      <c r="C749">
        <v>0</v>
      </c>
      <c r="D749">
        <v>0</v>
      </c>
      <c r="E749">
        <f t="shared" si="33"/>
        <v>0</v>
      </c>
      <c r="F749">
        <f t="shared" si="34"/>
        <v>-1345</v>
      </c>
      <c r="G749">
        <v>0</v>
      </c>
      <c r="H749">
        <v>-1345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-1345</v>
      </c>
      <c r="O749">
        <v>0</v>
      </c>
      <c r="P749">
        <f t="shared" si="35"/>
        <v>-1345</v>
      </c>
    </row>
    <row r="750" spans="1:16" x14ac:dyDescent="0.25">
      <c r="A750" t="s">
        <v>94</v>
      </c>
      <c r="B750" t="s">
        <v>19</v>
      </c>
      <c r="C750">
        <v>0</v>
      </c>
      <c r="D750">
        <v>0</v>
      </c>
      <c r="E750">
        <f t="shared" si="33"/>
        <v>0</v>
      </c>
      <c r="F750">
        <f t="shared" si="34"/>
        <v>-573</v>
      </c>
      <c r="G750">
        <v>0</v>
      </c>
      <c r="H750">
        <v>-573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-573</v>
      </c>
      <c r="O750">
        <v>0</v>
      </c>
      <c r="P750">
        <f t="shared" si="35"/>
        <v>-573</v>
      </c>
    </row>
    <row r="751" spans="1:16" x14ac:dyDescent="0.25">
      <c r="A751" t="s">
        <v>94</v>
      </c>
      <c r="B751" t="s">
        <v>20</v>
      </c>
      <c r="C751">
        <v>0</v>
      </c>
      <c r="D751">
        <v>4</v>
      </c>
      <c r="E751">
        <f t="shared" si="33"/>
        <v>4</v>
      </c>
      <c r="F751">
        <f t="shared" si="34"/>
        <v>18553</v>
      </c>
      <c r="G751">
        <v>4</v>
      </c>
      <c r="H751">
        <v>18549</v>
      </c>
      <c r="I751">
        <v>0</v>
      </c>
      <c r="J751">
        <v>4368</v>
      </c>
      <c r="K751">
        <v>0</v>
      </c>
      <c r="L751">
        <v>2084</v>
      </c>
      <c r="M751">
        <v>0</v>
      </c>
      <c r="N751">
        <v>25009</v>
      </c>
      <c r="O751">
        <v>6451</v>
      </c>
      <c r="P751">
        <f t="shared" si="35"/>
        <v>22925</v>
      </c>
    </row>
    <row r="752" spans="1:16" x14ac:dyDescent="0.25">
      <c r="A752" t="s">
        <v>94</v>
      </c>
      <c r="B752" t="s">
        <v>21</v>
      </c>
      <c r="C752">
        <v>0</v>
      </c>
      <c r="D752">
        <v>0</v>
      </c>
      <c r="E752">
        <f t="shared" si="33"/>
        <v>0</v>
      </c>
      <c r="F752">
        <f t="shared" si="34"/>
        <v>26</v>
      </c>
      <c r="G752">
        <v>0</v>
      </c>
      <c r="H752">
        <v>26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26</v>
      </c>
      <c r="O752">
        <v>2084</v>
      </c>
      <c r="P752">
        <f t="shared" si="35"/>
        <v>26</v>
      </c>
    </row>
    <row r="753" spans="1:16" x14ac:dyDescent="0.25">
      <c r="A753" t="s">
        <v>94</v>
      </c>
      <c r="B753" t="s">
        <v>22</v>
      </c>
      <c r="C753">
        <v>0</v>
      </c>
      <c r="D753">
        <v>0</v>
      </c>
      <c r="E753">
        <f t="shared" si="33"/>
        <v>0</v>
      </c>
      <c r="F753">
        <f t="shared" si="34"/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f t="shared" si="35"/>
        <v>0</v>
      </c>
    </row>
    <row r="754" spans="1:16" x14ac:dyDescent="0.25">
      <c r="A754" t="s">
        <v>94</v>
      </c>
      <c r="B754" t="s">
        <v>23</v>
      </c>
      <c r="C754">
        <v>0</v>
      </c>
      <c r="D754">
        <v>0</v>
      </c>
      <c r="E754">
        <f t="shared" si="33"/>
        <v>0</v>
      </c>
      <c r="F754">
        <f t="shared" si="34"/>
        <v>-3942</v>
      </c>
      <c r="G754">
        <v>0</v>
      </c>
      <c r="H754">
        <v>-3942</v>
      </c>
      <c r="I754">
        <v>0</v>
      </c>
      <c r="J754">
        <v>-63</v>
      </c>
      <c r="K754">
        <v>0</v>
      </c>
      <c r="L754">
        <v>1669</v>
      </c>
      <c r="M754">
        <v>0</v>
      </c>
      <c r="N754">
        <v>-2336</v>
      </c>
      <c r="O754">
        <v>-63</v>
      </c>
      <c r="P754">
        <f t="shared" si="35"/>
        <v>-4005</v>
      </c>
    </row>
    <row r="755" spans="1:16" x14ac:dyDescent="0.25">
      <c r="A755" t="s">
        <v>94</v>
      </c>
      <c r="B755" t="s">
        <v>24</v>
      </c>
      <c r="C755">
        <v>0</v>
      </c>
      <c r="D755">
        <v>0</v>
      </c>
      <c r="E755">
        <f t="shared" si="33"/>
        <v>0</v>
      </c>
      <c r="F755">
        <f t="shared" si="34"/>
        <v>-3942</v>
      </c>
      <c r="G755">
        <v>0</v>
      </c>
      <c r="H755">
        <v>-3942</v>
      </c>
      <c r="I755">
        <v>0</v>
      </c>
      <c r="J755">
        <v>0</v>
      </c>
      <c r="K755">
        <v>0</v>
      </c>
      <c r="L755">
        <v>1669</v>
      </c>
      <c r="M755">
        <v>0</v>
      </c>
      <c r="N755">
        <v>-2273</v>
      </c>
      <c r="O755">
        <v>0</v>
      </c>
      <c r="P755">
        <f t="shared" si="35"/>
        <v>-3942</v>
      </c>
    </row>
    <row r="756" spans="1:16" x14ac:dyDescent="0.25">
      <c r="A756" t="s">
        <v>94</v>
      </c>
      <c r="B756" t="s">
        <v>25</v>
      </c>
      <c r="C756">
        <v>0</v>
      </c>
      <c r="D756">
        <v>0</v>
      </c>
      <c r="E756">
        <f t="shared" si="33"/>
        <v>0</v>
      </c>
      <c r="F756">
        <f t="shared" si="34"/>
        <v>-3942</v>
      </c>
      <c r="G756">
        <v>0</v>
      </c>
      <c r="H756">
        <v>-3942</v>
      </c>
      <c r="I756">
        <v>0</v>
      </c>
      <c r="J756">
        <v>0</v>
      </c>
      <c r="K756">
        <v>0</v>
      </c>
      <c r="L756">
        <v>1669</v>
      </c>
      <c r="M756">
        <v>0</v>
      </c>
      <c r="N756">
        <v>-2273</v>
      </c>
      <c r="O756">
        <v>0</v>
      </c>
      <c r="P756">
        <f t="shared" si="35"/>
        <v>-3942</v>
      </c>
    </row>
    <row r="757" spans="1:16" x14ac:dyDescent="0.25">
      <c r="A757" t="s">
        <v>94</v>
      </c>
      <c r="B757" t="s">
        <v>26</v>
      </c>
      <c r="C757">
        <v>0</v>
      </c>
      <c r="D757">
        <v>0</v>
      </c>
      <c r="E757">
        <f t="shared" si="33"/>
        <v>0</v>
      </c>
      <c r="F757">
        <f t="shared" si="34"/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f t="shared" si="35"/>
        <v>0</v>
      </c>
    </row>
    <row r="758" spans="1:16" x14ac:dyDescent="0.25">
      <c r="A758" t="s">
        <v>94</v>
      </c>
      <c r="B758" t="s">
        <v>27</v>
      </c>
      <c r="C758">
        <v>0</v>
      </c>
      <c r="D758">
        <v>0</v>
      </c>
      <c r="E758">
        <f t="shared" si="33"/>
        <v>0</v>
      </c>
      <c r="F758">
        <f t="shared" si="34"/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f t="shared" si="35"/>
        <v>0</v>
      </c>
    </row>
    <row r="759" spans="1:16" x14ac:dyDescent="0.25">
      <c r="A759" t="s">
        <v>94</v>
      </c>
      <c r="B759" t="s">
        <v>28</v>
      </c>
      <c r="C759">
        <v>0</v>
      </c>
      <c r="D759">
        <v>0</v>
      </c>
      <c r="E759">
        <f t="shared" si="33"/>
        <v>0</v>
      </c>
      <c r="F759">
        <f t="shared" si="34"/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f t="shared" si="35"/>
        <v>0</v>
      </c>
    </row>
    <row r="760" spans="1:16" x14ac:dyDescent="0.25">
      <c r="A760" t="s">
        <v>94</v>
      </c>
      <c r="B760" t="s">
        <v>29</v>
      </c>
      <c r="C760">
        <v>0</v>
      </c>
      <c r="D760">
        <v>0</v>
      </c>
      <c r="E760">
        <f t="shared" si="33"/>
        <v>0</v>
      </c>
      <c r="F760">
        <f t="shared" si="34"/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f t="shared" si="35"/>
        <v>0</v>
      </c>
    </row>
    <row r="761" spans="1:16" x14ac:dyDescent="0.25">
      <c r="A761" t="s">
        <v>94</v>
      </c>
      <c r="B761" t="s">
        <v>30</v>
      </c>
      <c r="C761">
        <v>0</v>
      </c>
      <c r="D761">
        <v>0</v>
      </c>
      <c r="E761">
        <f t="shared" si="33"/>
        <v>0</v>
      </c>
      <c r="F761">
        <f t="shared" si="34"/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f t="shared" si="35"/>
        <v>0</v>
      </c>
    </row>
    <row r="762" spans="1:16" x14ac:dyDescent="0.25">
      <c r="A762" t="s">
        <v>94</v>
      </c>
      <c r="B762" t="s">
        <v>31</v>
      </c>
      <c r="C762">
        <v>0</v>
      </c>
      <c r="D762">
        <v>0</v>
      </c>
      <c r="E762">
        <f t="shared" si="33"/>
        <v>0</v>
      </c>
      <c r="F762">
        <f t="shared" si="34"/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f t="shared" si="35"/>
        <v>0</v>
      </c>
    </row>
    <row r="763" spans="1:16" x14ac:dyDescent="0.25">
      <c r="A763" t="s">
        <v>94</v>
      </c>
      <c r="B763" t="s">
        <v>32</v>
      </c>
      <c r="C763">
        <v>0</v>
      </c>
      <c r="D763">
        <v>0</v>
      </c>
      <c r="E763">
        <f t="shared" si="33"/>
        <v>0</v>
      </c>
      <c r="F763">
        <f t="shared" si="34"/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f t="shared" si="35"/>
        <v>0</v>
      </c>
    </row>
    <row r="764" spans="1:16" x14ac:dyDescent="0.25">
      <c r="A764" t="s">
        <v>94</v>
      </c>
      <c r="B764" t="s">
        <v>33</v>
      </c>
      <c r="C764">
        <v>0</v>
      </c>
      <c r="D764">
        <v>0</v>
      </c>
      <c r="E764">
        <f t="shared" si="33"/>
        <v>0</v>
      </c>
      <c r="F764">
        <f t="shared" si="34"/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f t="shared" si="35"/>
        <v>0</v>
      </c>
    </row>
    <row r="765" spans="1:16" x14ac:dyDescent="0.25">
      <c r="A765" t="s">
        <v>94</v>
      </c>
      <c r="B765" t="s">
        <v>34</v>
      </c>
      <c r="C765">
        <v>0</v>
      </c>
      <c r="D765">
        <v>0</v>
      </c>
      <c r="E765">
        <f t="shared" si="33"/>
        <v>0</v>
      </c>
      <c r="F765">
        <f t="shared" si="34"/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f t="shared" si="35"/>
        <v>0</v>
      </c>
    </row>
    <row r="766" spans="1:16" x14ac:dyDescent="0.25">
      <c r="A766" t="s">
        <v>94</v>
      </c>
      <c r="B766" t="s">
        <v>35</v>
      </c>
      <c r="C766">
        <v>0</v>
      </c>
      <c r="D766">
        <v>0</v>
      </c>
      <c r="E766">
        <f t="shared" si="33"/>
        <v>0</v>
      </c>
      <c r="F766">
        <f t="shared" si="34"/>
        <v>0</v>
      </c>
      <c r="G766">
        <v>0</v>
      </c>
      <c r="H766">
        <v>0</v>
      </c>
      <c r="I766">
        <v>0</v>
      </c>
      <c r="J766">
        <v>-63</v>
      </c>
      <c r="K766">
        <v>0</v>
      </c>
      <c r="L766">
        <v>0</v>
      </c>
      <c r="M766">
        <v>0</v>
      </c>
      <c r="N766">
        <v>-63</v>
      </c>
      <c r="O766">
        <v>-63</v>
      </c>
      <c r="P766">
        <f t="shared" si="35"/>
        <v>-63</v>
      </c>
    </row>
    <row r="767" spans="1:16" x14ac:dyDescent="0.25">
      <c r="A767" t="s">
        <v>94</v>
      </c>
      <c r="B767" t="s">
        <v>36</v>
      </c>
      <c r="C767">
        <v>0</v>
      </c>
      <c r="D767">
        <v>0</v>
      </c>
      <c r="E767">
        <f t="shared" si="33"/>
        <v>0</v>
      </c>
      <c r="F767">
        <f t="shared" si="34"/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-178</v>
      </c>
      <c r="M767">
        <v>0</v>
      </c>
      <c r="N767">
        <v>-178</v>
      </c>
      <c r="O767">
        <v>0</v>
      </c>
      <c r="P767">
        <f t="shared" si="35"/>
        <v>0</v>
      </c>
    </row>
    <row r="768" spans="1:16" x14ac:dyDescent="0.25">
      <c r="A768" t="s">
        <v>94</v>
      </c>
      <c r="B768" t="s">
        <v>37</v>
      </c>
      <c r="C768">
        <v>0</v>
      </c>
      <c r="D768">
        <v>0</v>
      </c>
      <c r="E768">
        <f t="shared" si="33"/>
        <v>0</v>
      </c>
      <c r="F768">
        <f t="shared" si="34"/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-310</v>
      </c>
      <c r="M768">
        <v>0</v>
      </c>
      <c r="N768">
        <v>-310</v>
      </c>
      <c r="O768">
        <v>0</v>
      </c>
      <c r="P768">
        <f t="shared" si="35"/>
        <v>0</v>
      </c>
    </row>
    <row r="769" spans="1:16" x14ac:dyDescent="0.25">
      <c r="A769" t="s">
        <v>94</v>
      </c>
      <c r="B769" t="s">
        <v>38</v>
      </c>
      <c r="C769">
        <v>0</v>
      </c>
      <c r="D769">
        <v>4</v>
      </c>
      <c r="E769">
        <f t="shared" si="33"/>
        <v>4</v>
      </c>
      <c r="F769">
        <f t="shared" si="34"/>
        <v>14586</v>
      </c>
      <c r="G769">
        <v>4</v>
      </c>
      <c r="H769">
        <v>14582</v>
      </c>
      <c r="I769">
        <v>0</v>
      </c>
      <c r="J769">
        <v>4305</v>
      </c>
      <c r="K769">
        <v>0</v>
      </c>
      <c r="L769">
        <v>3265</v>
      </c>
      <c r="M769">
        <v>0</v>
      </c>
      <c r="N769">
        <v>22160</v>
      </c>
      <c r="O769">
        <v>4305</v>
      </c>
      <c r="P769">
        <f t="shared" si="35"/>
        <v>18895</v>
      </c>
    </row>
    <row r="770" spans="1:16" x14ac:dyDescent="0.25">
      <c r="A770" t="s">
        <v>94</v>
      </c>
      <c r="B770" t="s">
        <v>39</v>
      </c>
      <c r="C770">
        <v>0</v>
      </c>
      <c r="D770">
        <v>4</v>
      </c>
      <c r="E770">
        <f t="shared" si="33"/>
        <v>4</v>
      </c>
      <c r="F770">
        <f t="shared" si="34"/>
        <v>14377</v>
      </c>
      <c r="G770">
        <v>4</v>
      </c>
      <c r="H770">
        <v>14373</v>
      </c>
      <c r="I770">
        <v>0</v>
      </c>
      <c r="J770">
        <v>4305</v>
      </c>
      <c r="K770">
        <v>0</v>
      </c>
      <c r="L770">
        <v>3265</v>
      </c>
      <c r="M770">
        <v>0</v>
      </c>
      <c r="N770">
        <v>21951</v>
      </c>
      <c r="O770">
        <v>4305</v>
      </c>
      <c r="P770">
        <f t="shared" si="35"/>
        <v>18686</v>
      </c>
    </row>
    <row r="771" spans="1:16" x14ac:dyDescent="0.25">
      <c r="A771" t="s">
        <v>94</v>
      </c>
      <c r="B771" t="s">
        <v>40</v>
      </c>
      <c r="C771">
        <v>0</v>
      </c>
      <c r="D771">
        <v>0</v>
      </c>
      <c r="E771">
        <f t="shared" ref="E771:E797" si="36">C771+D771</f>
        <v>0</v>
      </c>
      <c r="F771">
        <f t="shared" ref="F771:F797" si="37">G771+H771</f>
        <v>3458</v>
      </c>
      <c r="G771">
        <v>4</v>
      </c>
      <c r="H771">
        <v>3454</v>
      </c>
      <c r="I771">
        <v>0</v>
      </c>
      <c r="J771">
        <v>4031</v>
      </c>
      <c r="K771">
        <v>0</v>
      </c>
      <c r="L771">
        <v>799</v>
      </c>
      <c r="M771">
        <v>0</v>
      </c>
      <c r="N771">
        <v>8289</v>
      </c>
      <c r="O771">
        <v>4031</v>
      </c>
      <c r="P771">
        <f t="shared" ref="P771:P797" si="38">E771+F771+I771+J771+K771+M771</f>
        <v>7489</v>
      </c>
    </row>
    <row r="772" spans="1:16" x14ac:dyDescent="0.25">
      <c r="A772" t="s">
        <v>94</v>
      </c>
      <c r="B772" t="s">
        <v>41</v>
      </c>
      <c r="C772">
        <v>0</v>
      </c>
      <c r="D772">
        <v>0</v>
      </c>
      <c r="E772">
        <f t="shared" si="36"/>
        <v>0</v>
      </c>
      <c r="F772">
        <f t="shared" si="37"/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f t="shared" si="38"/>
        <v>0</v>
      </c>
    </row>
    <row r="773" spans="1:16" x14ac:dyDescent="0.25">
      <c r="A773" t="s">
        <v>94</v>
      </c>
      <c r="B773" t="s">
        <v>42</v>
      </c>
      <c r="C773">
        <v>0</v>
      </c>
      <c r="D773">
        <v>0</v>
      </c>
      <c r="E773">
        <f t="shared" si="36"/>
        <v>0</v>
      </c>
      <c r="F773">
        <f t="shared" si="37"/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f t="shared" si="38"/>
        <v>0</v>
      </c>
    </row>
    <row r="774" spans="1:16" x14ac:dyDescent="0.25">
      <c r="A774" t="s">
        <v>94</v>
      </c>
      <c r="B774" t="s">
        <v>43</v>
      </c>
      <c r="C774">
        <v>0</v>
      </c>
      <c r="D774">
        <v>0</v>
      </c>
      <c r="E774">
        <f t="shared" si="36"/>
        <v>0</v>
      </c>
      <c r="F774">
        <f t="shared" si="37"/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f t="shared" si="38"/>
        <v>0</v>
      </c>
    </row>
    <row r="775" spans="1:16" x14ac:dyDescent="0.25">
      <c r="A775" t="s">
        <v>94</v>
      </c>
      <c r="B775" t="s">
        <v>44</v>
      </c>
      <c r="C775">
        <v>0</v>
      </c>
      <c r="D775">
        <v>0</v>
      </c>
      <c r="E775">
        <f t="shared" si="36"/>
        <v>0</v>
      </c>
      <c r="F775">
        <f t="shared" si="37"/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f t="shared" si="38"/>
        <v>0</v>
      </c>
    </row>
    <row r="776" spans="1:16" x14ac:dyDescent="0.25">
      <c r="A776" t="s">
        <v>94</v>
      </c>
      <c r="B776" t="s">
        <v>45</v>
      </c>
      <c r="C776">
        <v>0</v>
      </c>
      <c r="D776">
        <v>0</v>
      </c>
      <c r="E776">
        <f t="shared" si="36"/>
        <v>0</v>
      </c>
      <c r="F776">
        <f t="shared" si="37"/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f t="shared" si="38"/>
        <v>0</v>
      </c>
    </row>
    <row r="777" spans="1:16" x14ac:dyDescent="0.25">
      <c r="A777" t="s">
        <v>94</v>
      </c>
      <c r="B777" t="s">
        <v>46</v>
      </c>
      <c r="C777">
        <v>0</v>
      </c>
      <c r="D777">
        <v>0</v>
      </c>
      <c r="E777">
        <f t="shared" si="36"/>
        <v>0</v>
      </c>
      <c r="F777">
        <f t="shared" si="37"/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f t="shared" si="38"/>
        <v>0</v>
      </c>
    </row>
    <row r="778" spans="1:16" x14ac:dyDescent="0.25">
      <c r="A778" t="s">
        <v>94</v>
      </c>
      <c r="B778" t="s">
        <v>47</v>
      </c>
      <c r="C778">
        <v>0</v>
      </c>
      <c r="D778">
        <v>0</v>
      </c>
      <c r="E778">
        <f t="shared" si="36"/>
        <v>0</v>
      </c>
      <c r="F778">
        <f t="shared" si="37"/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f t="shared" si="38"/>
        <v>0</v>
      </c>
    </row>
    <row r="779" spans="1:16" x14ac:dyDescent="0.25">
      <c r="A779" t="s">
        <v>94</v>
      </c>
      <c r="B779" t="s">
        <v>48</v>
      </c>
      <c r="C779">
        <v>0</v>
      </c>
      <c r="D779">
        <v>0</v>
      </c>
      <c r="E779">
        <f t="shared" si="36"/>
        <v>0</v>
      </c>
      <c r="F779">
        <f t="shared" si="37"/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f t="shared" si="38"/>
        <v>0</v>
      </c>
    </row>
    <row r="780" spans="1:16" x14ac:dyDescent="0.25">
      <c r="A780" t="s">
        <v>94</v>
      </c>
      <c r="B780" t="s">
        <v>49</v>
      </c>
      <c r="C780">
        <v>0</v>
      </c>
      <c r="D780">
        <v>0</v>
      </c>
      <c r="E780">
        <f t="shared" si="36"/>
        <v>0</v>
      </c>
      <c r="F780">
        <f t="shared" si="37"/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f t="shared" si="38"/>
        <v>0</v>
      </c>
    </row>
    <row r="781" spans="1:16" x14ac:dyDescent="0.25">
      <c r="A781" t="s">
        <v>94</v>
      </c>
      <c r="B781" t="s">
        <v>50</v>
      </c>
      <c r="C781">
        <v>0</v>
      </c>
      <c r="D781">
        <v>0</v>
      </c>
      <c r="E781">
        <f t="shared" si="36"/>
        <v>0</v>
      </c>
      <c r="F781">
        <f t="shared" si="37"/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f t="shared" si="38"/>
        <v>0</v>
      </c>
    </row>
    <row r="782" spans="1:16" x14ac:dyDescent="0.25">
      <c r="A782" t="s">
        <v>94</v>
      </c>
      <c r="B782" t="s">
        <v>51</v>
      </c>
      <c r="C782">
        <v>0</v>
      </c>
      <c r="D782">
        <v>0</v>
      </c>
      <c r="E782">
        <f t="shared" si="36"/>
        <v>0</v>
      </c>
      <c r="F782">
        <f t="shared" si="37"/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f t="shared" si="38"/>
        <v>0</v>
      </c>
    </row>
    <row r="783" spans="1:16" x14ac:dyDescent="0.25">
      <c r="A783" t="s">
        <v>94</v>
      </c>
      <c r="B783" t="s">
        <v>52</v>
      </c>
      <c r="C783">
        <v>0</v>
      </c>
      <c r="D783">
        <v>0</v>
      </c>
      <c r="E783">
        <f t="shared" si="36"/>
        <v>0</v>
      </c>
      <c r="F783">
        <f t="shared" si="37"/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f t="shared" si="38"/>
        <v>0</v>
      </c>
    </row>
    <row r="784" spans="1:16" x14ac:dyDescent="0.25">
      <c r="A784" t="s">
        <v>94</v>
      </c>
      <c r="B784" t="s">
        <v>53</v>
      </c>
      <c r="C784">
        <v>0</v>
      </c>
      <c r="D784">
        <v>0</v>
      </c>
      <c r="E784">
        <f t="shared" si="36"/>
        <v>0</v>
      </c>
      <c r="F784">
        <f t="shared" si="37"/>
        <v>3458</v>
      </c>
      <c r="G784">
        <v>4</v>
      </c>
      <c r="H784">
        <v>3454</v>
      </c>
      <c r="I784">
        <v>0</v>
      </c>
      <c r="J784">
        <v>4031</v>
      </c>
      <c r="K784">
        <v>0</v>
      </c>
      <c r="L784">
        <v>799</v>
      </c>
      <c r="M784">
        <v>0</v>
      </c>
      <c r="N784">
        <v>8289</v>
      </c>
      <c r="O784">
        <v>4031</v>
      </c>
      <c r="P784">
        <f t="shared" si="38"/>
        <v>7489</v>
      </c>
    </row>
    <row r="785" spans="1:16" x14ac:dyDescent="0.25">
      <c r="A785" t="s">
        <v>94</v>
      </c>
      <c r="B785" t="s">
        <v>54</v>
      </c>
      <c r="C785">
        <v>0</v>
      </c>
      <c r="D785">
        <v>0</v>
      </c>
      <c r="E785">
        <f t="shared" si="36"/>
        <v>0</v>
      </c>
      <c r="F785">
        <f t="shared" si="37"/>
        <v>9361</v>
      </c>
      <c r="G785">
        <v>0</v>
      </c>
      <c r="H785">
        <v>9361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9361</v>
      </c>
      <c r="O785">
        <v>0</v>
      </c>
      <c r="P785">
        <f t="shared" si="38"/>
        <v>9361</v>
      </c>
    </row>
    <row r="786" spans="1:16" x14ac:dyDescent="0.25">
      <c r="A786" t="s">
        <v>94</v>
      </c>
      <c r="B786" t="s">
        <v>55</v>
      </c>
      <c r="C786">
        <v>0</v>
      </c>
      <c r="D786">
        <v>0</v>
      </c>
      <c r="E786">
        <f t="shared" si="36"/>
        <v>0</v>
      </c>
      <c r="F786">
        <f t="shared" si="37"/>
        <v>7949</v>
      </c>
      <c r="G786">
        <v>0</v>
      </c>
      <c r="H786">
        <v>7949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7949</v>
      </c>
      <c r="O786">
        <v>0</v>
      </c>
      <c r="P786">
        <f t="shared" si="38"/>
        <v>7949</v>
      </c>
    </row>
    <row r="787" spans="1:16" x14ac:dyDescent="0.25">
      <c r="A787" t="s">
        <v>94</v>
      </c>
      <c r="B787" t="s">
        <v>56</v>
      </c>
      <c r="C787">
        <v>0</v>
      </c>
      <c r="D787">
        <v>0</v>
      </c>
      <c r="E787">
        <f t="shared" si="36"/>
        <v>0</v>
      </c>
      <c r="F787">
        <f t="shared" si="37"/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f t="shared" si="38"/>
        <v>0</v>
      </c>
    </row>
    <row r="788" spans="1:16" x14ac:dyDescent="0.25">
      <c r="A788" t="s">
        <v>94</v>
      </c>
      <c r="B788" t="s">
        <v>57</v>
      </c>
      <c r="C788">
        <v>0</v>
      </c>
      <c r="D788">
        <v>0</v>
      </c>
      <c r="E788">
        <f t="shared" si="36"/>
        <v>0</v>
      </c>
      <c r="F788">
        <f t="shared" si="37"/>
        <v>551</v>
      </c>
      <c r="G788">
        <v>0</v>
      </c>
      <c r="H788">
        <v>551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551</v>
      </c>
      <c r="O788">
        <v>0</v>
      </c>
      <c r="P788">
        <f t="shared" si="38"/>
        <v>551</v>
      </c>
    </row>
    <row r="789" spans="1:16" x14ac:dyDescent="0.25">
      <c r="A789" t="s">
        <v>94</v>
      </c>
      <c r="B789" t="s">
        <v>58</v>
      </c>
      <c r="C789">
        <v>0</v>
      </c>
      <c r="D789">
        <v>0</v>
      </c>
      <c r="E789">
        <f t="shared" si="36"/>
        <v>0</v>
      </c>
      <c r="F789">
        <f t="shared" si="37"/>
        <v>860</v>
      </c>
      <c r="G789">
        <v>0</v>
      </c>
      <c r="H789">
        <v>860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860</v>
      </c>
      <c r="O789">
        <v>0</v>
      </c>
      <c r="P789">
        <f t="shared" si="38"/>
        <v>860</v>
      </c>
    </row>
    <row r="790" spans="1:16" x14ac:dyDescent="0.25">
      <c r="A790" t="s">
        <v>94</v>
      </c>
      <c r="B790" t="s">
        <v>59</v>
      </c>
      <c r="C790">
        <v>0</v>
      </c>
      <c r="D790">
        <v>0</v>
      </c>
      <c r="E790">
        <f t="shared" si="36"/>
        <v>0</v>
      </c>
      <c r="F790">
        <f t="shared" si="37"/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f t="shared" si="38"/>
        <v>0</v>
      </c>
    </row>
    <row r="791" spans="1:16" x14ac:dyDescent="0.25">
      <c r="A791" t="s">
        <v>94</v>
      </c>
      <c r="B791" t="s">
        <v>60</v>
      </c>
      <c r="C791">
        <v>0</v>
      </c>
      <c r="D791">
        <v>0</v>
      </c>
      <c r="E791">
        <f t="shared" si="36"/>
        <v>0</v>
      </c>
      <c r="F791">
        <f t="shared" si="37"/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f t="shared" si="38"/>
        <v>0</v>
      </c>
    </row>
    <row r="792" spans="1:16" x14ac:dyDescent="0.25">
      <c r="A792" t="s">
        <v>94</v>
      </c>
      <c r="B792" t="s">
        <v>61</v>
      </c>
      <c r="C792">
        <v>0</v>
      </c>
      <c r="D792">
        <v>4</v>
      </c>
      <c r="E792">
        <f t="shared" si="36"/>
        <v>4</v>
      </c>
      <c r="F792">
        <f t="shared" si="37"/>
        <v>1557</v>
      </c>
      <c r="G792">
        <v>0</v>
      </c>
      <c r="H792">
        <v>1557</v>
      </c>
      <c r="I792">
        <v>0</v>
      </c>
      <c r="J792">
        <v>274</v>
      </c>
      <c r="K792">
        <v>0</v>
      </c>
      <c r="L792">
        <v>2466</v>
      </c>
      <c r="M792">
        <v>0</v>
      </c>
      <c r="N792">
        <v>4302</v>
      </c>
      <c r="O792">
        <v>274</v>
      </c>
      <c r="P792">
        <f t="shared" si="38"/>
        <v>1835</v>
      </c>
    </row>
    <row r="793" spans="1:16" x14ac:dyDescent="0.25">
      <c r="A793" t="s">
        <v>94</v>
      </c>
      <c r="B793" t="s">
        <v>62</v>
      </c>
      <c r="C793">
        <v>0</v>
      </c>
      <c r="D793">
        <v>0</v>
      </c>
      <c r="E793">
        <f t="shared" si="36"/>
        <v>0</v>
      </c>
      <c r="F793">
        <f t="shared" si="37"/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f t="shared" si="38"/>
        <v>0</v>
      </c>
    </row>
    <row r="794" spans="1:16" x14ac:dyDescent="0.25">
      <c r="A794" t="s">
        <v>94</v>
      </c>
      <c r="B794" t="s">
        <v>63</v>
      </c>
      <c r="C794">
        <v>0</v>
      </c>
      <c r="D794">
        <v>0</v>
      </c>
      <c r="E794">
        <f t="shared" si="36"/>
        <v>0</v>
      </c>
      <c r="F794">
        <f t="shared" si="37"/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1501</v>
      </c>
      <c r="M794">
        <v>0</v>
      </c>
      <c r="N794">
        <v>1501</v>
      </c>
      <c r="O794">
        <v>0</v>
      </c>
      <c r="P794">
        <f t="shared" si="38"/>
        <v>0</v>
      </c>
    </row>
    <row r="795" spans="1:16" x14ac:dyDescent="0.25">
      <c r="A795" t="s">
        <v>94</v>
      </c>
      <c r="B795" t="s">
        <v>64</v>
      </c>
      <c r="C795">
        <v>0</v>
      </c>
      <c r="D795">
        <v>0</v>
      </c>
      <c r="E795">
        <f t="shared" si="36"/>
        <v>0</v>
      </c>
      <c r="F795">
        <f t="shared" si="37"/>
        <v>1416</v>
      </c>
      <c r="G795">
        <v>0</v>
      </c>
      <c r="H795">
        <v>1416</v>
      </c>
      <c r="I795">
        <v>0</v>
      </c>
      <c r="J795">
        <v>274</v>
      </c>
      <c r="K795">
        <v>0</v>
      </c>
      <c r="L795">
        <v>914</v>
      </c>
      <c r="M795">
        <v>0</v>
      </c>
      <c r="N795">
        <v>2604</v>
      </c>
      <c r="O795">
        <v>274</v>
      </c>
      <c r="P795">
        <f t="shared" si="38"/>
        <v>1690</v>
      </c>
    </row>
    <row r="796" spans="1:16" x14ac:dyDescent="0.25">
      <c r="A796" t="s">
        <v>94</v>
      </c>
      <c r="B796" t="s">
        <v>65</v>
      </c>
      <c r="C796">
        <v>0</v>
      </c>
      <c r="D796">
        <v>4</v>
      </c>
      <c r="E796">
        <f t="shared" si="36"/>
        <v>4</v>
      </c>
      <c r="F796">
        <f t="shared" si="37"/>
        <v>142</v>
      </c>
      <c r="G796">
        <v>0</v>
      </c>
      <c r="H796">
        <v>142</v>
      </c>
      <c r="I796">
        <v>0</v>
      </c>
      <c r="J796">
        <v>0</v>
      </c>
      <c r="K796">
        <v>0</v>
      </c>
      <c r="L796">
        <v>50</v>
      </c>
      <c r="M796">
        <v>0</v>
      </c>
      <c r="N796">
        <v>196</v>
      </c>
      <c r="O796">
        <v>0</v>
      </c>
      <c r="P796">
        <f t="shared" si="38"/>
        <v>146</v>
      </c>
    </row>
    <row r="797" spans="1:16" x14ac:dyDescent="0.25">
      <c r="A797" t="s">
        <v>94</v>
      </c>
      <c r="B797" t="s">
        <v>66</v>
      </c>
      <c r="C797">
        <v>0</v>
      </c>
      <c r="D797">
        <v>0</v>
      </c>
      <c r="E797">
        <f t="shared" si="36"/>
        <v>0</v>
      </c>
      <c r="F797">
        <f t="shared" si="37"/>
        <v>209</v>
      </c>
      <c r="G797">
        <v>0</v>
      </c>
      <c r="H797">
        <v>209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209</v>
      </c>
      <c r="O797">
        <v>0</v>
      </c>
      <c r="P797">
        <f t="shared" si="38"/>
        <v>209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D5C74-BFB9-4E8C-AC88-D910C89482A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BD7E3-E867-48DA-AEA2-A492AAF2A220}">
  <dimension ref="A5:AX107"/>
  <sheetViews>
    <sheetView topLeftCell="Y18" zoomScale="85" zoomScaleNormal="85" workbookViewId="0">
      <selection activeCell="W89" sqref="W89"/>
    </sheetView>
  </sheetViews>
  <sheetFormatPr defaultRowHeight="15" x14ac:dyDescent="0.25"/>
  <cols>
    <col min="3" max="3" width="19.5703125" customWidth="1"/>
    <col min="4" max="4" width="11.140625" bestFit="1" customWidth="1"/>
    <col min="6" max="6" width="14.5703125" customWidth="1"/>
    <col min="7" max="7" width="14.42578125" customWidth="1"/>
    <col min="23" max="23" width="32.140625" bestFit="1" customWidth="1"/>
    <col min="24" max="25" width="32.140625" customWidth="1"/>
    <col min="27" max="27" width="10" bestFit="1" customWidth="1"/>
  </cols>
  <sheetData>
    <row r="5" spans="1:50" x14ac:dyDescent="0.25">
      <c r="AE5" s="7" t="s">
        <v>85</v>
      </c>
      <c r="AF5" s="7"/>
      <c r="AG5" s="8" t="s">
        <v>54</v>
      </c>
      <c r="AH5" s="8"/>
      <c r="AI5" s="8"/>
      <c r="AJ5" s="8"/>
      <c r="AK5" s="8"/>
    </row>
    <row r="6" spans="1:50" ht="45" x14ac:dyDescent="0.25">
      <c r="S6" t="s">
        <v>91</v>
      </c>
      <c r="T6" t="s">
        <v>92</v>
      </c>
      <c r="U6" t="s">
        <v>10</v>
      </c>
      <c r="V6" s="2" t="s">
        <v>14</v>
      </c>
      <c r="W6" t="s">
        <v>101</v>
      </c>
      <c r="X6" t="s">
        <v>103</v>
      </c>
      <c r="Y6" t="s">
        <v>104</v>
      </c>
      <c r="AB6" t="s">
        <v>106</v>
      </c>
      <c r="AO6" s="8" t="s">
        <v>95</v>
      </c>
      <c r="AP6" s="8"/>
      <c r="AQ6" s="8"/>
      <c r="AR6" s="8" t="s">
        <v>96</v>
      </c>
      <c r="AS6" s="8"/>
      <c r="AT6" s="8"/>
    </row>
    <row r="7" spans="1:50" ht="135" x14ac:dyDescent="0.25">
      <c r="A7" s="2"/>
      <c r="B7" s="2"/>
      <c r="C7" s="2" t="s">
        <v>20</v>
      </c>
      <c r="D7" s="2" t="s">
        <v>84</v>
      </c>
      <c r="E7" s="3" t="s">
        <v>15</v>
      </c>
      <c r="F7" s="3" t="s">
        <v>17</v>
      </c>
      <c r="G7" s="3" t="s">
        <v>18</v>
      </c>
      <c r="H7" s="3" t="s">
        <v>80</v>
      </c>
      <c r="I7" s="3" t="s">
        <v>54</v>
      </c>
      <c r="J7" s="3" t="s">
        <v>55</v>
      </c>
      <c r="K7" s="3" t="s">
        <v>56</v>
      </c>
      <c r="L7" s="3" t="s">
        <v>57</v>
      </c>
      <c r="M7" s="3" t="s">
        <v>58</v>
      </c>
      <c r="N7" s="3" t="s">
        <v>60</v>
      </c>
      <c r="O7" s="3" t="s">
        <v>39</v>
      </c>
      <c r="P7" s="3" t="s">
        <v>23</v>
      </c>
      <c r="Q7" s="3" t="s">
        <v>88</v>
      </c>
      <c r="R7" s="3" t="s">
        <v>90</v>
      </c>
      <c r="S7" s="3" t="s">
        <v>14</v>
      </c>
      <c r="T7" s="3" t="s">
        <v>14</v>
      </c>
      <c r="U7" s="3" t="s">
        <v>14</v>
      </c>
      <c r="V7" s="3" t="s">
        <v>97</v>
      </c>
      <c r="W7" s="3" t="s">
        <v>23</v>
      </c>
      <c r="X7" s="3" t="s">
        <v>109</v>
      </c>
      <c r="Y7" s="3" t="s">
        <v>12</v>
      </c>
      <c r="Z7" s="2" t="s">
        <v>102</v>
      </c>
      <c r="AA7" s="2" t="s">
        <v>105</v>
      </c>
      <c r="AB7" s="2" t="s">
        <v>108</v>
      </c>
      <c r="AC7" s="2"/>
      <c r="AE7" s="2" t="s">
        <v>83</v>
      </c>
      <c r="AF7" s="3" t="s">
        <v>93</v>
      </c>
      <c r="AG7" s="3" t="s">
        <v>55</v>
      </c>
      <c r="AH7" s="3" t="s">
        <v>56</v>
      </c>
      <c r="AI7" s="3" t="s">
        <v>57</v>
      </c>
      <c r="AJ7" s="3" t="s">
        <v>58</v>
      </c>
      <c r="AK7" s="3" t="s">
        <v>60</v>
      </c>
      <c r="AL7" s="3" t="s">
        <v>86</v>
      </c>
      <c r="AM7" s="3" t="s">
        <v>87</v>
      </c>
      <c r="AN7" s="3" t="s">
        <v>89</v>
      </c>
      <c r="AO7" s="2" t="s">
        <v>7</v>
      </c>
      <c r="AP7" s="2" t="s">
        <v>9</v>
      </c>
      <c r="AQ7" s="2" t="s">
        <v>10</v>
      </c>
      <c r="AR7" s="2" t="s">
        <v>7</v>
      </c>
      <c r="AS7" s="2" t="s">
        <v>9</v>
      </c>
      <c r="AT7" s="2" t="s">
        <v>10</v>
      </c>
      <c r="AU7" s="2" t="s">
        <v>98</v>
      </c>
      <c r="AV7" s="2" t="s">
        <v>99</v>
      </c>
      <c r="AW7" s="2" t="s">
        <v>100</v>
      </c>
      <c r="AX7" s="2" t="s">
        <v>107</v>
      </c>
    </row>
    <row r="8" spans="1:50" ht="15.75" x14ac:dyDescent="0.25">
      <c r="D8" s="1" t="s">
        <v>74</v>
      </c>
      <c r="E8">
        <f>SUMIFS('main data'!F$2:F$797,'main data'!A$2:A$797,'Conditions '!D8,'main data'!B$2:B$797,'Conditions '!E$7)</f>
        <v>4129</v>
      </c>
      <c r="F8">
        <f>SUMIFS('main data'!F$2:F$797,'main data'!A$2:A$797,'Conditions '!D8,'main data'!B$2:B$797,'Conditions '!F$7)</f>
        <v>0</v>
      </c>
      <c r="G8">
        <f>SUMIFS('main data'!F$2:F$797,'main data'!A$2:A$797,'Conditions '!D8,'main data'!B$2:B$797,'Conditions '!G$7)</f>
        <v>-532</v>
      </c>
      <c r="H8">
        <f>SUM(F8:G8)</f>
        <v>-532</v>
      </c>
      <c r="I8">
        <f>SUMIFS('main data'!F$2:F$797,'main data'!A$2:A$797,'Conditions '!D8,'main data'!B$2:B$797,'Conditions '!I$7)</f>
        <v>2014</v>
      </c>
      <c r="J8">
        <f>SUMIFS('main data'!F$2:F$797,'main data'!A$2:A$797,'Conditions '!D8,'main data'!B$2:B$797,'Conditions '!J$7)</f>
        <v>1756</v>
      </c>
      <c r="K8">
        <f>SUMIFS('main data'!F$2:F$797,'main data'!A$2:A$797,'Conditions '!D8,'main data'!B$2:B$797,'Conditions '!K$7)</f>
        <v>0</v>
      </c>
      <c r="L8">
        <f>SUMIFS('main data'!F$2:F$797,'main data'!A$2:A$797,'Conditions '!D8,'main data'!B$2:B$797,'Conditions '!L$7)</f>
        <v>0</v>
      </c>
      <c r="M8">
        <f>SUMIFS('main data'!F$2:F$797,'main data'!A$2:A$797,'Conditions '!D8,'main data'!B$2:B$797,'Conditions '!M$7)</f>
        <v>258</v>
      </c>
      <c r="N8">
        <f>SUMIFS('main data'!F$2:F$797,'main data'!A$2:A$797,'Conditions '!D8,'main data'!B$2:B$797,'Conditions '!N$7)</f>
        <v>0</v>
      </c>
      <c r="O8">
        <f>SUMIFS('main data'!N$2:N$797,'main data'!A$2:A$797,'Conditions '!D8,'main data'!B$2:B$797,'Conditions '!O$7)</f>
        <v>4528</v>
      </c>
      <c r="P8">
        <f>SUMIFS('main data'!F$2:F$797,'main data'!A$2:A$797,'Conditions '!D8,'main data'!B$2:B$797,'Conditions '!P$7)</f>
        <v>-843</v>
      </c>
      <c r="Q8">
        <f>SUMIFS('main data'!N$2:N$797,'main data'!A$2:A$797,'Conditions '!D8,'main data'!B$2:B$797,'Conditions '!P$7)</f>
        <v>-533</v>
      </c>
      <c r="R8">
        <f>SUMIFS('main data'!E$2:E$797,'main data'!A$2:A$797,'Conditions '!D8,'main data'!B$2:B$797,'Conditions '!P$7)</f>
        <v>0</v>
      </c>
      <c r="S8">
        <f>SUMIFS('main data'!J$2:J$797,'main data'!A$2:A$797,'Conditions '!D8,'main data'!B$2:B$797,'Conditions '!S$7)</f>
        <v>1466</v>
      </c>
      <c r="T8">
        <f>SUMIFS('main data'!L$2:L$797,'main data'!A$2:A$797,'Conditions '!D8,'main data'!B$2:B$797,'Conditions '!S$7)</f>
        <v>231</v>
      </c>
      <c r="U8">
        <f>SUMIFS('main data'!M$2:M$797,'main data'!A$2:A$797,'Conditions '!D8,'main data'!B$2:B$797,'Conditions '!S$7)</f>
        <v>3</v>
      </c>
      <c r="V8">
        <f>SUMIFS('main data'!O$2:O$797,'main data'!A$2:A$797,'Conditions '!D8,'main data'!B$2:B$797,'Conditions '!V$6)</f>
        <v>1699</v>
      </c>
      <c r="W8">
        <f>SUMIFS('main data'!L$2:L$797,'main data'!A$2:A$797,'Conditions '!D8,'main data'!B$2:B$797,'Conditions '!W$7)</f>
        <v>322</v>
      </c>
      <c r="X8">
        <f>-SUMIFS('main data'!P$2:P$797,'main data'!A$2:A$797,'Conditions '!D8,'main data'!B$2:B$797,'Conditions '!W$7)</f>
        <v>856</v>
      </c>
      <c r="Y8">
        <f>-SUMIFS('main data'!O$2:O$797,'main data'!A$2:A$797,'Conditions '!D8,'main data'!B$2:B$797,'Conditions '!W$7)</f>
        <v>13</v>
      </c>
      <c r="Z8" s="6">
        <v>95.619066666666669</v>
      </c>
      <c r="AA8" s="6">
        <f>X8-Y8</f>
        <v>843</v>
      </c>
      <c r="AB8" s="6">
        <f>AA8*0.4</f>
        <v>337.20000000000005</v>
      </c>
      <c r="AC8" s="6"/>
      <c r="AE8">
        <f>100*ABS(F8)/E8</f>
        <v>0</v>
      </c>
      <c r="AF8">
        <f>100*ABS(G8)/E8</f>
        <v>12.884475659966094</v>
      </c>
      <c r="AG8">
        <f>100*J8/$E8</f>
        <v>42.528457253572292</v>
      </c>
      <c r="AH8">
        <f>100*K8/$E8</f>
        <v>0</v>
      </c>
      <c r="AI8">
        <f>100*L8/$E8</f>
        <v>0</v>
      </c>
      <c r="AJ8">
        <f>100*M8/$E8</f>
        <v>6.2484863162993465</v>
      </c>
      <c r="AK8">
        <f>100*N8/$E8</f>
        <v>0</v>
      </c>
      <c r="AL8">
        <f>100* (E8/O8)</f>
        <v>91.188162544169614</v>
      </c>
      <c r="AM8">
        <f>100*ABS(P8)/E8</f>
        <v>20.416565754419956</v>
      </c>
      <c r="AN8">
        <f>100*ABS(Q8)/(E8)</f>
        <v>12.908694599176556</v>
      </c>
      <c r="AO8">
        <f>100*S8/O8</f>
        <v>32.376325088339222</v>
      </c>
      <c r="AP8">
        <f>100*T8/O8</f>
        <v>5.101590106007067</v>
      </c>
      <c r="AQ8">
        <f>100*U8/O8</f>
        <v>6.6254416961130741E-2</v>
      </c>
      <c r="AR8">
        <f>100*S8/E8</f>
        <v>35.504964882538147</v>
      </c>
      <c r="AS8">
        <f>100*T8/E8</f>
        <v>5.5945749576168566</v>
      </c>
      <c r="AT8">
        <f>100*U8/E8</f>
        <v>7.2656817631387746E-2</v>
      </c>
      <c r="AU8">
        <f>100*V8/E8</f>
        <v>41.147977718575923</v>
      </c>
      <c r="AV8">
        <f>100*V8/O8</f>
        <v>37.522084805653712</v>
      </c>
      <c r="AW8">
        <f>100*(ABS(P8)+S8+T8+U8)/E8</f>
        <v>61.588762412206343</v>
      </c>
      <c r="AX8">
        <f t="shared" ref="AX8:AX22" si="0">100*Z8/(AB8*0.277778)</f>
        <v>102.08433114392297</v>
      </c>
    </row>
    <row r="9" spans="1:50" ht="15.75" x14ac:dyDescent="0.25">
      <c r="D9" s="1" t="s">
        <v>13</v>
      </c>
      <c r="E9">
        <f>SUMIFS('main data'!F$2:F$797,'main data'!A$2:A$797,'Conditions '!D9,'main data'!B$2:B$797,'Conditions '!E$7)</f>
        <v>1074</v>
      </c>
      <c r="F9">
        <f>SUMIFS('main data'!F$2:F$797,'main data'!A$2:A$797,'Conditions '!D9,'main data'!B$2:B$797,'Conditions '!F$7)</f>
        <v>-162</v>
      </c>
      <c r="G9">
        <f>SUMIFS('main data'!F$2:F$797,'main data'!A$2:A$797,'Conditions '!D9,'main data'!B$2:B$797,'Conditions '!G$7)</f>
        <v>-167</v>
      </c>
      <c r="H9">
        <f t="shared" ref="H9:H22" si="1">SUM(F9:G9)</f>
        <v>-329</v>
      </c>
      <c r="I9">
        <f>SUMIFS('main data'!F$2:F$797,'main data'!A$2:A$797,'Conditions '!D9,'main data'!B$2:B$797,'Conditions '!I$7)</f>
        <v>211</v>
      </c>
      <c r="J9">
        <f>SUMIFS('main data'!F$2:F$797,'main data'!A$2:A$797,'Conditions '!D9,'main data'!B$2:B$797,'Conditions '!J$7)</f>
        <v>0</v>
      </c>
      <c r="K9">
        <f>SUMIFS('main data'!F$2:F$797,'main data'!A$2:A$797,'Conditions '!D9,'main data'!B$2:B$797,'Conditions '!K$7)</f>
        <v>0</v>
      </c>
      <c r="L9">
        <f>SUMIFS('main data'!F$2:F$797,'main data'!A$2:A$797,'Conditions '!D9,'main data'!B$2:B$797,'Conditions '!L$7)</f>
        <v>0</v>
      </c>
      <c r="M9">
        <f>SUMIFS('main data'!F$2:F$797,'main data'!A$2:A$797,'Conditions '!D9,'main data'!B$2:B$797,'Conditions '!M$7)</f>
        <v>0</v>
      </c>
      <c r="N9">
        <f>SUMIFS('main data'!F$2:F$797,'main data'!A$2:A$797,'Conditions '!D9,'main data'!B$2:B$797,'Conditions '!N$7)</f>
        <v>211</v>
      </c>
      <c r="O9">
        <f>SUMIFS('main data'!N$2:N$797,'main data'!A$2:A$797,'Conditions '!D9,'main data'!B$2:B$797,'Conditions '!O$7)</f>
        <v>502</v>
      </c>
      <c r="P9">
        <f>SUMIFS('main data'!F$2:F$797,'main data'!A$2:A$797,'Conditions '!D9,'main data'!B$2:B$797,'Conditions '!P$7)</f>
        <v>-344</v>
      </c>
      <c r="Q9">
        <f>SUMIFS('main data'!N$2:N$797,'main data'!A$2:A$797,'Conditions '!D9,'main data'!B$2:B$797,'Conditions '!P$7)</f>
        <v>-218</v>
      </c>
      <c r="R9">
        <f>SUMIFS('main data'!E$2:E$797,'main data'!A$2:A$797,'Conditions '!D9,'main data'!B$2:B$797,'Conditions '!P$7)</f>
        <v>0</v>
      </c>
      <c r="S9">
        <f>SUMIFS('main data'!J$2:J$797,'main data'!A$2:A$797,'Conditions '!D9,'main data'!B$2:B$797,'Conditions '!S$7)</f>
        <v>0</v>
      </c>
      <c r="T9">
        <f>SUMIFS('main data'!L$2:L$797,'main data'!A$2:A$797,'Conditions '!D9,'main data'!B$2:B$797,'Conditions '!S$7)</f>
        <v>4</v>
      </c>
      <c r="U9">
        <f>SUMIFS('main data'!M$2:M$797,'main data'!A$2:A$797,'Conditions '!D9,'main data'!B$2:B$797,'Conditions '!S$7)</f>
        <v>0</v>
      </c>
      <c r="V9">
        <f>SUMIFS('main data'!O$2:O$797,'main data'!A$2:A$797,'Conditions '!D9,'main data'!B$2:B$797,'Conditions '!V$6)</f>
        <v>4</v>
      </c>
      <c r="W9">
        <f>SUMIFS('main data'!L$2:L$797,'main data'!A$2:A$797,'Conditions '!D9,'main data'!B$2:B$797,'Conditions '!W$7)</f>
        <v>126</v>
      </c>
      <c r="X9">
        <f>-SUMIFS('main data'!P$2:P$797,'main data'!A$2:A$797,'Conditions '!D9,'main data'!B$2:B$797,'Conditions '!W$7)</f>
        <v>344</v>
      </c>
      <c r="Y9">
        <f>-SUMIFS('main data'!O$2:O$797,'main data'!A$2:A$797,'Conditions '!D9,'main data'!B$2:B$797,'Conditions '!W$7)</f>
        <v>0</v>
      </c>
      <c r="Z9" s="6">
        <v>4.0122133333333334</v>
      </c>
      <c r="AA9" s="6">
        <f t="shared" ref="AA9:AA22" si="2">X9-Y9</f>
        <v>344</v>
      </c>
      <c r="AB9" s="6">
        <f t="shared" ref="AB9:AB22" si="3">AA9*0.4</f>
        <v>137.6</v>
      </c>
      <c r="AC9" s="6"/>
      <c r="AE9">
        <f t="shared" ref="AE9:AE22" si="4">100*ABS(F9)/E9</f>
        <v>15.083798882681565</v>
      </c>
      <c r="AF9">
        <f t="shared" ref="AF9:AF22" si="5">100*ABS(G9)/E9</f>
        <v>15.549348230912477</v>
      </c>
      <c r="AG9">
        <f t="shared" ref="AG9:AG22" si="6">100*J9/$E9</f>
        <v>0</v>
      </c>
      <c r="AH9">
        <f t="shared" ref="AH9:AH22" si="7">100*K9/$E9</f>
        <v>0</v>
      </c>
      <c r="AI9">
        <f t="shared" ref="AI9:AI22" si="8">100*L9/$E9</f>
        <v>0</v>
      </c>
      <c r="AJ9">
        <f t="shared" ref="AJ9:AJ22" si="9">100*M9/$E9</f>
        <v>0</v>
      </c>
      <c r="AK9">
        <f t="shared" ref="AK9:AK22" si="10">100*N9/$E9</f>
        <v>19.646182495344508</v>
      </c>
      <c r="AL9">
        <f t="shared" ref="AL9:AL22" si="11">100* (E9/O9)</f>
        <v>213.94422310756971</v>
      </c>
      <c r="AM9">
        <f t="shared" ref="AM9:AM22" si="12">100*ABS(P9)/E9</f>
        <v>32.029795158286781</v>
      </c>
      <c r="AN9">
        <f t="shared" ref="AN9:AN22" si="13">100*ABS(Q9)/(E9)</f>
        <v>20.297951582867785</v>
      </c>
      <c r="AO9">
        <f t="shared" ref="AO9:AO22" si="14">100*S9/O9</f>
        <v>0</v>
      </c>
      <c r="AP9">
        <f t="shared" ref="AP9:AP22" si="15">100*T9/O9</f>
        <v>0.79681274900398402</v>
      </c>
      <c r="AQ9">
        <f t="shared" ref="AQ9:AQ22" si="16">100*U9/O9</f>
        <v>0</v>
      </c>
      <c r="AR9">
        <f t="shared" ref="AR9:AR22" si="17">100*S9/E9</f>
        <v>0</v>
      </c>
      <c r="AS9">
        <f t="shared" ref="AS9:AS22" si="18">100*T9/E9</f>
        <v>0.37243947858472998</v>
      </c>
      <c r="AT9">
        <f t="shared" ref="AT9:AT22" si="19">100*U9/E9</f>
        <v>0</v>
      </c>
      <c r="AU9">
        <f t="shared" ref="AU9:AU22" si="20">100*V9/E9</f>
        <v>0.37243947858472998</v>
      </c>
      <c r="AV9">
        <f t="shared" ref="AV9:AV22" si="21">100*V9/O9</f>
        <v>0.79681274900398402</v>
      </c>
      <c r="AW9">
        <f t="shared" ref="AW9:AW22" si="22">100*(ABS(P9)+S9+T9+U9)/E9</f>
        <v>32.402234636871505</v>
      </c>
      <c r="AX9">
        <f t="shared" si="0"/>
        <v>10.497061369792766</v>
      </c>
    </row>
    <row r="10" spans="1:50" ht="15.75" x14ac:dyDescent="0.25">
      <c r="D10" s="1" t="s">
        <v>78</v>
      </c>
      <c r="E10">
        <f>SUMIFS('main data'!F$2:F$797,'main data'!A$2:A$797,'Conditions '!D10,'main data'!B$2:B$797,'Conditions '!E$7)</f>
        <v>3259</v>
      </c>
      <c r="F10">
        <f>SUMIFS('main data'!F$2:F$797,'main data'!A$2:A$797,'Conditions '!D10,'main data'!B$2:B$797,'Conditions '!F$7)</f>
        <v>-259</v>
      </c>
      <c r="G10">
        <f>SUMIFS('main data'!F$2:F$797,'main data'!A$2:A$797,'Conditions '!D10,'main data'!B$2:B$797,'Conditions '!G$7)</f>
        <v>-463</v>
      </c>
      <c r="H10">
        <f t="shared" si="1"/>
        <v>-722</v>
      </c>
      <c r="I10">
        <f>SUMIFS('main data'!F$2:F$797,'main data'!A$2:A$797,'Conditions '!D10,'main data'!B$2:B$797,'Conditions '!I$7)</f>
        <v>1721</v>
      </c>
      <c r="J10">
        <f>SUMIFS('main data'!F$2:F$797,'main data'!A$2:A$797,'Conditions '!D10,'main data'!B$2:B$797,'Conditions '!J$7)</f>
        <v>1562</v>
      </c>
      <c r="K10">
        <f>SUMIFS('main data'!F$2:F$797,'main data'!A$2:A$797,'Conditions '!D10,'main data'!B$2:B$797,'Conditions '!K$7)</f>
        <v>0</v>
      </c>
      <c r="L10">
        <f>SUMIFS('main data'!F$2:F$797,'main data'!A$2:A$797,'Conditions '!D10,'main data'!B$2:B$797,'Conditions '!L$7)</f>
        <v>0</v>
      </c>
      <c r="M10">
        <f>SUMIFS('main data'!F$2:F$797,'main data'!A$2:A$797,'Conditions '!D10,'main data'!B$2:B$797,'Conditions '!M$7)</f>
        <v>158</v>
      </c>
      <c r="N10">
        <f>SUMIFS('main data'!F$2:F$797,'main data'!A$2:A$797,'Conditions '!D10,'main data'!B$2:B$797,'Conditions '!N$7)</f>
        <v>0</v>
      </c>
      <c r="O10">
        <f>SUMIFS('main data'!N$2:N$797,'main data'!A$2:A$797,'Conditions '!D10,'main data'!B$2:B$797,'Conditions '!O$7)</f>
        <v>2850</v>
      </c>
      <c r="P10">
        <f>SUMIFS('main data'!F$2:F$797,'main data'!A$2:A$797,'Conditions '!D10,'main data'!B$2:B$797,'Conditions '!P$7)</f>
        <v>-666</v>
      </c>
      <c r="Q10">
        <f>SUMIFS('main data'!N$2:N$797,'main data'!A$2:A$797,'Conditions '!D10,'main data'!B$2:B$797,'Conditions '!P$7)</f>
        <v>-486</v>
      </c>
      <c r="R10">
        <f>SUMIFS('main data'!E$2:E$797,'main data'!A$2:A$797,'Conditions '!D10,'main data'!B$2:B$797,'Conditions '!P$7)</f>
        <v>0</v>
      </c>
      <c r="S10">
        <f>SUMIFS('main data'!J$2:J$797,'main data'!A$2:A$797,'Conditions '!D10,'main data'!B$2:B$797,'Conditions '!S$7)</f>
        <v>859</v>
      </c>
      <c r="T10">
        <f>SUMIFS('main data'!L$2:L$797,'main data'!A$2:A$797,'Conditions '!D10,'main data'!B$2:B$797,'Conditions '!S$7)</f>
        <v>62</v>
      </c>
      <c r="U10">
        <f>SUMIFS('main data'!M$2:M$797,'main data'!A$2:A$797,'Conditions '!D10,'main data'!B$2:B$797,'Conditions '!S$7)</f>
        <v>0</v>
      </c>
      <c r="V10">
        <f>SUMIFS('main data'!O$2:O$797,'main data'!A$2:A$797,'Conditions '!D10,'main data'!B$2:B$797,'Conditions '!V$6)</f>
        <v>920</v>
      </c>
      <c r="W10">
        <f>SUMIFS('main data'!L$2:L$797,'main data'!A$2:A$797,'Conditions '!D10,'main data'!B$2:B$797,'Conditions '!W$7)</f>
        <v>225</v>
      </c>
      <c r="X10">
        <f>-SUMIFS('main data'!P$2:P$797,'main data'!A$2:A$797,'Conditions '!D10,'main data'!B$2:B$797,'Conditions '!W$7)</f>
        <v>710</v>
      </c>
      <c r="Y10">
        <f>-SUMIFS('main data'!O$2:O$797,'main data'!A$2:A$797,'Conditions '!D10,'main data'!B$2:B$797,'Conditions '!W$7)</f>
        <v>44</v>
      </c>
      <c r="Z10" s="6">
        <v>119.30979375</v>
      </c>
      <c r="AA10" s="6">
        <f t="shared" si="2"/>
        <v>666</v>
      </c>
      <c r="AB10" s="6">
        <f t="shared" si="3"/>
        <v>266.40000000000003</v>
      </c>
      <c r="AC10" s="6"/>
      <c r="AE10">
        <f t="shared" si="4"/>
        <v>7.947223074562749</v>
      </c>
      <c r="AF10">
        <f t="shared" si="5"/>
        <v>14.206811905492483</v>
      </c>
      <c r="AG10">
        <f t="shared" si="6"/>
        <v>47.928812519177661</v>
      </c>
      <c r="AH10">
        <f t="shared" si="7"/>
        <v>0</v>
      </c>
      <c r="AI10">
        <f t="shared" si="8"/>
        <v>0</v>
      </c>
      <c r="AJ10">
        <f t="shared" si="9"/>
        <v>4.8481129180730287</v>
      </c>
      <c r="AK10">
        <f t="shared" si="10"/>
        <v>0</v>
      </c>
      <c r="AL10">
        <f t="shared" si="11"/>
        <v>114.35087719298245</v>
      </c>
      <c r="AM10">
        <f t="shared" si="12"/>
        <v>20.43571647744707</v>
      </c>
      <c r="AN10">
        <f t="shared" si="13"/>
        <v>14.912549861920835</v>
      </c>
      <c r="AO10">
        <f t="shared" si="14"/>
        <v>30.140350877192983</v>
      </c>
      <c r="AP10">
        <f t="shared" si="15"/>
        <v>2.1754385964912282</v>
      </c>
      <c r="AQ10">
        <f t="shared" si="16"/>
        <v>0</v>
      </c>
      <c r="AR10">
        <f t="shared" si="17"/>
        <v>26.357778459650198</v>
      </c>
      <c r="AS10">
        <f t="shared" si="18"/>
        <v>1.9024240564590364</v>
      </c>
      <c r="AT10">
        <f t="shared" si="19"/>
        <v>0</v>
      </c>
      <c r="AU10">
        <f t="shared" si="20"/>
        <v>28.229518257134089</v>
      </c>
      <c r="AV10">
        <f t="shared" si="21"/>
        <v>32.280701754385966</v>
      </c>
      <c r="AW10">
        <f t="shared" si="22"/>
        <v>48.695918993556305</v>
      </c>
      <c r="AX10">
        <f t="shared" si="0"/>
        <v>161.22932203005587</v>
      </c>
    </row>
    <row r="11" spans="1:50" ht="15.75" x14ac:dyDescent="0.25">
      <c r="D11" s="1" t="s">
        <v>72</v>
      </c>
      <c r="E11">
        <f>SUMIFS('main data'!F$2:F$797,'main data'!A$2:A$797,'Conditions '!D11,'main data'!B$2:B$797,'Conditions '!E$7)</f>
        <v>3537</v>
      </c>
      <c r="F11">
        <f>SUMIFS('main data'!F$2:F$797,'main data'!A$2:A$797,'Conditions '!D11,'main data'!B$2:B$797,'Conditions '!F$7)</f>
        <v>0</v>
      </c>
      <c r="G11">
        <f>SUMIFS('main data'!F$2:F$797,'main data'!A$2:A$797,'Conditions '!D11,'main data'!B$2:B$797,'Conditions '!G$7)</f>
        <v>-573</v>
      </c>
      <c r="H11">
        <f t="shared" si="1"/>
        <v>-573</v>
      </c>
      <c r="I11">
        <f>SUMIFS('main data'!F$2:F$797,'main data'!A$2:A$797,'Conditions '!D11,'main data'!B$2:B$797,'Conditions '!I$7)</f>
        <v>1778</v>
      </c>
      <c r="J11">
        <f>SUMIFS('main data'!F$2:F$797,'main data'!A$2:A$797,'Conditions '!D11,'main data'!B$2:B$797,'Conditions '!J$7)</f>
        <v>505</v>
      </c>
      <c r="K11">
        <f>SUMIFS('main data'!F$2:F$797,'main data'!A$2:A$797,'Conditions '!D11,'main data'!B$2:B$797,'Conditions '!K$7)</f>
        <v>0</v>
      </c>
      <c r="L11">
        <f>SUMIFS('main data'!F$2:F$797,'main data'!A$2:A$797,'Conditions '!D11,'main data'!B$2:B$797,'Conditions '!L$7)</f>
        <v>0</v>
      </c>
      <c r="M11">
        <f>SUMIFS('main data'!F$2:F$797,'main data'!A$2:A$797,'Conditions '!D11,'main data'!B$2:B$797,'Conditions '!M$7)</f>
        <v>1273</v>
      </c>
      <c r="N11">
        <f>SUMIFS('main data'!F$2:F$797,'main data'!A$2:A$797,'Conditions '!D11,'main data'!B$2:B$797,'Conditions '!N$7)</f>
        <v>0</v>
      </c>
      <c r="O11">
        <f>SUMIFS('main data'!N$2:N$797,'main data'!A$2:A$797,'Conditions '!D11,'main data'!B$2:B$797,'Conditions '!O$7)</f>
        <v>2133</v>
      </c>
      <c r="P11">
        <f>SUMIFS('main data'!F$2:F$797,'main data'!A$2:A$797,'Conditions '!D11,'main data'!B$2:B$797,'Conditions '!P$7)</f>
        <v>-1053</v>
      </c>
      <c r="Q11">
        <f>SUMIFS('main data'!N$2:N$797,'main data'!A$2:A$797,'Conditions '!D11,'main data'!B$2:B$797,'Conditions '!P$7)</f>
        <v>-713</v>
      </c>
      <c r="R11">
        <f>SUMIFS('main data'!E$2:E$797,'main data'!A$2:A$797,'Conditions '!D11,'main data'!B$2:B$797,'Conditions '!P$7)</f>
        <v>0</v>
      </c>
      <c r="S11">
        <f>SUMIFS('main data'!J$2:J$797,'main data'!A$2:A$797,'Conditions '!D11,'main data'!B$2:B$797,'Conditions '!S$7)</f>
        <v>0</v>
      </c>
      <c r="T11">
        <f>SUMIFS('main data'!L$2:L$797,'main data'!A$2:A$797,'Conditions '!D11,'main data'!B$2:B$797,'Conditions '!S$7)</f>
        <v>1</v>
      </c>
      <c r="U11">
        <f>SUMIFS('main data'!M$2:M$797,'main data'!A$2:A$797,'Conditions '!D11,'main data'!B$2:B$797,'Conditions '!S$7)</f>
        <v>0</v>
      </c>
      <c r="V11">
        <f>SUMIFS('main data'!O$2:O$797,'main data'!A$2:A$797,'Conditions '!D11,'main data'!B$2:B$797,'Conditions '!V$6)</f>
        <v>1</v>
      </c>
      <c r="W11">
        <f>SUMIFS('main data'!L$2:L$797,'main data'!A$2:A$797,'Conditions '!D11,'main data'!B$2:B$797,'Conditions '!W$7)</f>
        <v>340</v>
      </c>
      <c r="X11">
        <f>-SUMIFS('main data'!P$2:P$797,'main data'!A$2:A$797,'Conditions '!D11,'main data'!B$2:B$797,'Conditions '!W$7)</f>
        <v>1053</v>
      </c>
      <c r="Y11">
        <f>-SUMIFS('main data'!O$2:O$797,'main data'!A$2:A$797,'Conditions '!D11,'main data'!B$2:B$797,'Conditions '!W$7)</f>
        <v>0</v>
      </c>
      <c r="Z11" s="6">
        <v>15.233438620689656</v>
      </c>
      <c r="AA11" s="6">
        <f t="shared" si="2"/>
        <v>1053</v>
      </c>
      <c r="AB11" s="6">
        <f t="shared" si="3"/>
        <v>421.20000000000005</v>
      </c>
      <c r="AC11" s="6"/>
      <c r="AE11">
        <f t="shared" si="4"/>
        <v>0</v>
      </c>
      <c r="AF11">
        <f t="shared" si="5"/>
        <v>16.200169635284141</v>
      </c>
      <c r="AG11">
        <f t="shared" si="6"/>
        <v>14.277636415040995</v>
      </c>
      <c r="AH11">
        <f t="shared" si="7"/>
        <v>0</v>
      </c>
      <c r="AI11">
        <f t="shared" si="8"/>
        <v>0</v>
      </c>
      <c r="AJ11">
        <f t="shared" si="9"/>
        <v>35.990952784845916</v>
      </c>
      <c r="AK11">
        <f t="shared" si="10"/>
        <v>0</v>
      </c>
      <c r="AL11">
        <f t="shared" si="11"/>
        <v>165.82278481012656</v>
      </c>
      <c r="AM11">
        <f t="shared" si="12"/>
        <v>29.770992366412212</v>
      </c>
      <c r="AN11">
        <f t="shared" si="13"/>
        <v>20.158326265196493</v>
      </c>
      <c r="AO11">
        <f t="shared" si="14"/>
        <v>0</v>
      </c>
      <c r="AP11">
        <f t="shared" si="15"/>
        <v>4.6882325363338022E-2</v>
      </c>
      <c r="AQ11">
        <f t="shared" si="16"/>
        <v>0</v>
      </c>
      <c r="AR11">
        <f t="shared" si="17"/>
        <v>0</v>
      </c>
      <c r="AS11">
        <f t="shared" si="18"/>
        <v>2.8272547356516822E-2</v>
      </c>
      <c r="AT11">
        <f t="shared" si="19"/>
        <v>0</v>
      </c>
      <c r="AU11">
        <f t="shared" si="20"/>
        <v>2.8272547356516822E-2</v>
      </c>
      <c r="AV11">
        <f t="shared" si="21"/>
        <v>4.6882325363338022E-2</v>
      </c>
      <c r="AW11">
        <f t="shared" si="22"/>
        <v>29.799264913768731</v>
      </c>
      <c r="AX11">
        <f t="shared" si="0"/>
        <v>13.02002259311838</v>
      </c>
    </row>
    <row r="12" spans="1:50" ht="15.75" x14ac:dyDescent="0.25">
      <c r="D12" s="1" t="s">
        <v>69</v>
      </c>
      <c r="E12">
        <f>SUMIFS('main data'!F$2:F$797,'main data'!A$2:A$797,'Conditions '!D12,'main data'!B$2:B$797,'Conditions '!E$7)</f>
        <v>1041</v>
      </c>
      <c r="F12">
        <f>SUMIFS('main data'!F$2:F$797,'main data'!A$2:A$797,'Conditions '!D12,'main data'!B$2:B$797,'Conditions '!F$7)</f>
        <v>0</v>
      </c>
      <c r="G12">
        <f>SUMIFS('main data'!F$2:F$797,'main data'!A$2:A$797,'Conditions '!D12,'main data'!B$2:B$797,'Conditions '!G$7)</f>
        <v>-28</v>
      </c>
      <c r="H12">
        <f t="shared" si="1"/>
        <v>-28</v>
      </c>
      <c r="I12">
        <f>SUMIFS('main data'!F$2:F$797,'main data'!A$2:A$797,'Conditions '!D12,'main data'!B$2:B$797,'Conditions '!I$7)</f>
        <v>444</v>
      </c>
      <c r="J12">
        <f>SUMIFS('main data'!F$2:F$797,'main data'!A$2:A$797,'Conditions '!D12,'main data'!B$2:B$797,'Conditions '!J$7)</f>
        <v>347</v>
      </c>
      <c r="K12">
        <f>SUMIFS('main data'!F$2:F$797,'main data'!A$2:A$797,'Conditions '!D12,'main data'!B$2:B$797,'Conditions '!K$7)</f>
        <v>0</v>
      </c>
      <c r="L12">
        <f>SUMIFS('main data'!F$2:F$797,'main data'!A$2:A$797,'Conditions '!D12,'main data'!B$2:B$797,'Conditions '!L$7)</f>
        <v>35</v>
      </c>
      <c r="M12">
        <f>SUMIFS('main data'!F$2:F$797,'main data'!A$2:A$797,'Conditions '!D12,'main data'!B$2:B$797,'Conditions '!M$7)</f>
        <v>62</v>
      </c>
      <c r="N12">
        <f>SUMIFS('main data'!F$2:F$797,'main data'!A$2:A$797,'Conditions '!D12,'main data'!B$2:B$797,'Conditions '!N$7)</f>
        <v>0</v>
      </c>
      <c r="O12">
        <f>SUMIFS('main data'!N$2:N$797,'main data'!A$2:A$797,'Conditions '!D12,'main data'!B$2:B$797,'Conditions '!O$7)</f>
        <v>1327</v>
      </c>
      <c r="P12">
        <f>SUMIFS('main data'!F$2:F$797,'main data'!A$2:A$797,'Conditions '!D12,'main data'!B$2:B$797,'Conditions '!P$7)</f>
        <v>-301</v>
      </c>
      <c r="Q12">
        <f>SUMIFS('main data'!N$2:N$797,'main data'!A$2:A$797,'Conditions '!D12,'main data'!B$2:B$797,'Conditions '!P$7)</f>
        <v>-216</v>
      </c>
      <c r="R12">
        <f>SUMIFS('main data'!E$2:E$797,'main data'!A$2:A$797,'Conditions '!D12,'main data'!B$2:B$797,'Conditions '!P$7)</f>
        <v>0</v>
      </c>
      <c r="S12">
        <f>SUMIFS('main data'!J$2:J$797,'main data'!A$2:A$797,'Conditions '!D12,'main data'!B$2:B$797,'Conditions '!S$7)</f>
        <v>542</v>
      </c>
      <c r="T12">
        <f>SUMIFS('main data'!L$2:L$797,'main data'!A$2:A$797,'Conditions '!D12,'main data'!B$2:B$797,'Conditions '!S$7)</f>
        <v>18</v>
      </c>
      <c r="U12">
        <f>SUMIFS('main data'!M$2:M$797,'main data'!A$2:A$797,'Conditions '!D12,'main data'!B$2:B$797,'Conditions '!S$7)</f>
        <v>0</v>
      </c>
      <c r="V12">
        <f>SUMIFS('main data'!O$2:O$797,'main data'!A$2:A$797,'Conditions '!D12,'main data'!B$2:B$797,'Conditions '!V$6)</f>
        <v>560</v>
      </c>
      <c r="W12">
        <f>SUMIFS('main data'!L$2:L$797,'main data'!A$2:A$797,'Conditions '!D12,'main data'!B$2:B$797,'Conditions '!W$7)</f>
        <v>95</v>
      </c>
      <c r="X12">
        <f>-SUMIFS('main data'!P$2:P$797,'main data'!A$2:A$797,'Conditions '!D12,'main data'!B$2:B$797,'Conditions '!W$7)</f>
        <v>311</v>
      </c>
      <c r="Y12">
        <f>-SUMIFS('main data'!O$2:O$797,'main data'!A$2:A$797,'Conditions '!D12,'main data'!B$2:B$797,'Conditions '!W$7)</f>
        <v>10</v>
      </c>
      <c r="Z12" s="6">
        <v>43.377803225806453</v>
      </c>
      <c r="AA12" s="6">
        <f t="shared" si="2"/>
        <v>301</v>
      </c>
      <c r="AB12" s="6">
        <f t="shared" si="3"/>
        <v>120.4</v>
      </c>
      <c r="AC12" s="6"/>
      <c r="AE12">
        <f t="shared" si="4"/>
        <v>0</v>
      </c>
      <c r="AF12">
        <f t="shared" si="5"/>
        <v>2.6897214217098941</v>
      </c>
      <c r="AG12">
        <f t="shared" si="6"/>
        <v>33.333333333333336</v>
      </c>
      <c r="AH12">
        <f t="shared" si="7"/>
        <v>0</v>
      </c>
      <c r="AI12">
        <f t="shared" si="8"/>
        <v>3.3621517771373681</v>
      </c>
      <c r="AJ12">
        <f t="shared" si="9"/>
        <v>5.9558117195004803</v>
      </c>
      <c r="AK12">
        <f t="shared" si="10"/>
        <v>0</v>
      </c>
      <c r="AL12">
        <f t="shared" si="11"/>
        <v>78.44762622456669</v>
      </c>
      <c r="AM12">
        <f t="shared" si="12"/>
        <v>28.914505283381363</v>
      </c>
      <c r="AN12">
        <f t="shared" si="13"/>
        <v>20.749279538904901</v>
      </c>
      <c r="AO12">
        <f t="shared" si="14"/>
        <v>40.844009042954035</v>
      </c>
      <c r="AP12">
        <f t="shared" si="15"/>
        <v>1.3564431047475509</v>
      </c>
      <c r="AQ12">
        <f t="shared" si="16"/>
        <v>0</v>
      </c>
      <c r="AR12">
        <f t="shared" si="17"/>
        <v>52.065321805955811</v>
      </c>
      <c r="AS12">
        <f t="shared" si="18"/>
        <v>1.7291066282420748</v>
      </c>
      <c r="AT12">
        <f t="shared" si="19"/>
        <v>0</v>
      </c>
      <c r="AU12">
        <f t="shared" si="20"/>
        <v>53.79442843419789</v>
      </c>
      <c r="AV12">
        <f t="shared" si="21"/>
        <v>42.200452147701583</v>
      </c>
      <c r="AW12">
        <f t="shared" si="22"/>
        <v>82.708933717579256</v>
      </c>
      <c r="AX12">
        <f t="shared" si="0"/>
        <v>129.70096900741686</v>
      </c>
    </row>
    <row r="13" spans="1:50" ht="31.5" x14ac:dyDescent="0.25">
      <c r="D13" s="1" t="s">
        <v>67</v>
      </c>
      <c r="E13">
        <f>SUMIFS('main data'!F$2:F$797,'main data'!A$2:A$797,'Conditions '!D13,'main data'!B$2:B$797,'Conditions '!E$7)</f>
        <v>1528</v>
      </c>
      <c r="F13">
        <f>SUMIFS('main data'!F$2:F$797,'main data'!A$2:A$797,'Conditions '!D13,'main data'!B$2:B$797,'Conditions '!F$7)</f>
        <v>-63</v>
      </c>
      <c r="G13">
        <f>SUMIFS('main data'!F$2:F$797,'main data'!A$2:A$797,'Conditions '!D13,'main data'!B$2:B$797,'Conditions '!G$7)</f>
        <v>-416</v>
      </c>
      <c r="H13">
        <f t="shared" si="1"/>
        <v>-479</v>
      </c>
      <c r="I13">
        <f>SUMIFS('main data'!F$2:F$797,'main data'!A$2:A$797,'Conditions '!D13,'main data'!B$2:B$797,'Conditions '!I$7)</f>
        <v>701</v>
      </c>
      <c r="J13">
        <f>SUMIFS('main data'!F$2:F$797,'main data'!A$2:A$797,'Conditions '!D13,'main data'!B$2:B$797,'Conditions '!J$7)</f>
        <v>318</v>
      </c>
      <c r="K13">
        <f>SUMIFS('main data'!F$2:F$797,'main data'!A$2:A$797,'Conditions '!D13,'main data'!B$2:B$797,'Conditions '!K$7)</f>
        <v>0</v>
      </c>
      <c r="L13">
        <f>SUMIFS('main data'!F$2:F$797,'main data'!A$2:A$797,'Conditions '!D13,'main data'!B$2:B$797,'Conditions '!L$7)</f>
        <v>0</v>
      </c>
      <c r="M13">
        <f>SUMIFS('main data'!F$2:F$797,'main data'!A$2:A$797,'Conditions '!D13,'main data'!B$2:B$797,'Conditions '!M$7)</f>
        <v>95</v>
      </c>
      <c r="N13">
        <f>SUMIFS('main data'!F$2:F$797,'main data'!A$2:A$797,'Conditions '!D13,'main data'!B$2:B$797,'Conditions '!N$7)</f>
        <v>288</v>
      </c>
      <c r="O13">
        <f>SUMIFS('main data'!N$2:N$797,'main data'!A$2:A$797,'Conditions '!D13,'main data'!B$2:B$797,'Conditions '!O$7)</f>
        <v>850</v>
      </c>
      <c r="P13">
        <f>SUMIFS('main data'!F$2:F$797,'main data'!A$2:A$797,'Conditions '!D13,'main data'!B$2:B$797,'Conditions '!P$7)</f>
        <v>-348</v>
      </c>
      <c r="Q13">
        <f>SUMIFS('main data'!N$2:N$797,'main data'!A$2:A$797,'Conditions '!D13,'main data'!B$2:B$797,'Conditions '!P$7)</f>
        <v>-237</v>
      </c>
      <c r="R13">
        <f>SUMIFS('main data'!E$2:E$797,'main data'!A$2:A$797,'Conditions '!D13,'main data'!B$2:B$797,'Conditions '!P$7)</f>
        <v>0</v>
      </c>
      <c r="S13">
        <f>SUMIFS('main data'!J$2:J$797,'main data'!A$2:A$797,'Conditions '!D13,'main data'!B$2:B$797,'Conditions '!S$7)</f>
        <v>0</v>
      </c>
      <c r="T13">
        <f>SUMIFS('main data'!L$2:L$797,'main data'!A$2:A$797,'Conditions '!D13,'main data'!B$2:B$797,'Conditions '!S$7)</f>
        <v>38</v>
      </c>
      <c r="U13">
        <f>SUMIFS('main data'!M$2:M$797,'main data'!A$2:A$797,'Conditions '!D13,'main data'!B$2:B$797,'Conditions '!S$7)</f>
        <v>0</v>
      </c>
      <c r="V13">
        <f>SUMIFS('main data'!O$2:O$797,'main data'!A$2:A$797,'Conditions '!D13,'main data'!B$2:B$797,'Conditions '!V$6)</f>
        <v>38</v>
      </c>
      <c r="W13">
        <f>SUMIFS('main data'!L$2:L$797,'main data'!A$2:A$797,'Conditions '!D13,'main data'!B$2:B$797,'Conditions '!W$7)</f>
        <v>111</v>
      </c>
      <c r="X13">
        <f>-SUMIFS('main data'!P$2:P$797,'main data'!A$2:A$797,'Conditions '!D13,'main data'!B$2:B$797,'Conditions '!W$7)</f>
        <v>348</v>
      </c>
      <c r="Y13">
        <f>-SUMIFS('main data'!O$2:O$797,'main data'!A$2:A$797,'Conditions '!D13,'main data'!B$2:B$797,'Conditions '!W$7)</f>
        <v>0</v>
      </c>
      <c r="Z13" s="6">
        <v>4.782687179487179</v>
      </c>
      <c r="AA13" s="6">
        <f t="shared" si="2"/>
        <v>348</v>
      </c>
      <c r="AB13" s="6">
        <f t="shared" si="3"/>
        <v>139.20000000000002</v>
      </c>
      <c r="AC13" s="6"/>
      <c r="AE13">
        <f t="shared" si="4"/>
        <v>4.1230366492146597</v>
      </c>
      <c r="AF13">
        <f t="shared" si="5"/>
        <v>27.225130890052355</v>
      </c>
      <c r="AG13">
        <f t="shared" si="6"/>
        <v>20.811518324607331</v>
      </c>
      <c r="AH13">
        <f t="shared" si="7"/>
        <v>0</v>
      </c>
      <c r="AI13">
        <f t="shared" si="8"/>
        <v>0</v>
      </c>
      <c r="AJ13">
        <f t="shared" si="9"/>
        <v>6.2172774869109944</v>
      </c>
      <c r="AK13">
        <f t="shared" si="10"/>
        <v>18.848167539267017</v>
      </c>
      <c r="AL13">
        <f t="shared" si="11"/>
        <v>179.76470588235293</v>
      </c>
      <c r="AM13">
        <f t="shared" si="12"/>
        <v>22.774869109947645</v>
      </c>
      <c r="AN13">
        <f t="shared" si="13"/>
        <v>15.510471204188482</v>
      </c>
      <c r="AO13">
        <f t="shared" si="14"/>
        <v>0</v>
      </c>
      <c r="AP13">
        <f t="shared" si="15"/>
        <v>4.4705882352941178</v>
      </c>
      <c r="AQ13">
        <f t="shared" si="16"/>
        <v>0</v>
      </c>
      <c r="AR13">
        <f t="shared" si="17"/>
        <v>0</v>
      </c>
      <c r="AS13">
        <f t="shared" si="18"/>
        <v>2.4869109947643979</v>
      </c>
      <c r="AT13">
        <f t="shared" si="19"/>
        <v>0</v>
      </c>
      <c r="AU13">
        <f t="shared" si="20"/>
        <v>2.4869109947643979</v>
      </c>
      <c r="AV13">
        <f t="shared" si="21"/>
        <v>4.4705882352941178</v>
      </c>
      <c r="AW13">
        <f t="shared" si="22"/>
        <v>25.261780104712042</v>
      </c>
      <c r="AX13">
        <f t="shared" si="0"/>
        <v>12.369008672432315</v>
      </c>
    </row>
    <row r="14" spans="1:50" ht="31.5" x14ac:dyDescent="0.25">
      <c r="D14" s="1" t="s">
        <v>75</v>
      </c>
      <c r="E14">
        <f>SUMIFS('main data'!F$2:F$797,'main data'!A$2:A$797,'Conditions '!D14,'main data'!B$2:B$797,'Conditions '!E$7)</f>
        <v>4622</v>
      </c>
      <c r="F14">
        <f>SUMIFS('main data'!F$2:F$797,'main data'!A$2:A$797,'Conditions '!D14,'main data'!B$2:B$797,'Conditions '!F$7)</f>
        <v>-237</v>
      </c>
      <c r="G14">
        <f>SUMIFS('main data'!F$2:F$797,'main data'!A$2:A$797,'Conditions '!D14,'main data'!B$2:B$797,'Conditions '!G$7)</f>
        <v>-168</v>
      </c>
      <c r="H14">
        <f t="shared" si="1"/>
        <v>-405</v>
      </c>
      <c r="I14">
        <f>SUMIFS('main data'!F$2:F$797,'main data'!A$2:A$797,'Conditions '!D14,'main data'!B$2:B$797,'Conditions '!I$7)</f>
        <v>2645</v>
      </c>
      <c r="J14">
        <f>SUMIFS('main data'!F$2:F$797,'main data'!A$2:A$797,'Conditions '!D14,'main data'!B$2:B$797,'Conditions '!J$7)</f>
        <v>2254</v>
      </c>
      <c r="K14">
        <f>SUMIFS('main data'!F$2:F$797,'main data'!A$2:A$797,'Conditions '!D14,'main data'!B$2:B$797,'Conditions '!K$7)</f>
        <v>0</v>
      </c>
      <c r="L14">
        <f>SUMIFS('main data'!F$2:F$797,'main data'!A$2:A$797,'Conditions '!D14,'main data'!B$2:B$797,'Conditions '!L$7)</f>
        <v>36</v>
      </c>
      <c r="M14">
        <f>SUMIFS('main data'!F$2:F$797,'main data'!A$2:A$797,'Conditions '!D14,'main data'!B$2:B$797,'Conditions '!M$7)</f>
        <v>355</v>
      </c>
      <c r="N14">
        <f>SUMIFS('main data'!F$2:F$797,'main data'!A$2:A$797,'Conditions '!D14,'main data'!B$2:B$797,'Conditions '!N$7)</f>
        <v>0</v>
      </c>
      <c r="O14">
        <f>SUMIFS('main data'!N$2:N$797,'main data'!A$2:A$797,'Conditions '!D14,'main data'!B$2:B$797,'Conditions '!O$7)</f>
        <v>6705</v>
      </c>
      <c r="P14">
        <f>SUMIFS('main data'!F$2:F$797,'main data'!A$2:A$797,'Conditions '!D14,'main data'!B$2:B$797,'Conditions '!P$7)</f>
        <v>-1015</v>
      </c>
      <c r="Q14">
        <f>SUMIFS('main data'!N$2:N$797,'main data'!A$2:A$797,'Conditions '!D14,'main data'!B$2:B$797,'Conditions '!P$7)</f>
        <v>-705</v>
      </c>
      <c r="R14">
        <f>SUMIFS('main data'!E$2:E$797,'main data'!A$2:A$797,'Conditions '!D14,'main data'!B$2:B$797,'Conditions '!P$7)</f>
        <v>0</v>
      </c>
      <c r="S14">
        <f>SUMIFS('main data'!J$2:J$797,'main data'!A$2:A$797,'Conditions '!D14,'main data'!B$2:B$797,'Conditions '!S$7)</f>
        <v>3305</v>
      </c>
      <c r="T14">
        <f>SUMIFS('main data'!L$2:L$797,'main data'!A$2:A$797,'Conditions '!D14,'main data'!B$2:B$797,'Conditions '!S$7)</f>
        <v>14</v>
      </c>
      <c r="U14">
        <f>SUMIFS('main data'!M$2:M$797,'main data'!A$2:A$797,'Conditions '!D14,'main data'!B$2:B$797,'Conditions '!S$7)</f>
        <v>0</v>
      </c>
      <c r="V14">
        <f>SUMIFS('main data'!O$2:O$797,'main data'!A$2:A$797,'Conditions '!D14,'main data'!B$2:B$797,'Conditions '!V$6)</f>
        <v>3319</v>
      </c>
      <c r="W14">
        <f>SUMIFS('main data'!L$2:L$797,'main data'!A$2:A$797,'Conditions '!D14,'main data'!B$2:B$797,'Conditions '!W$7)</f>
        <v>382</v>
      </c>
      <c r="X14">
        <f>-SUMIFS('main data'!P$2:P$797,'main data'!A$2:A$797,'Conditions '!D14,'main data'!B$2:B$797,'Conditions '!W$7)</f>
        <v>1088</v>
      </c>
      <c r="Y14">
        <f>-SUMIFS('main data'!O$2:O$797,'main data'!A$2:A$797,'Conditions '!D14,'main data'!B$2:B$797,'Conditions '!W$7)</f>
        <v>73</v>
      </c>
      <c r="Z14" s="6">
        <v>255.39095849056602</v>
      </c>
      <c r="AA14" s="6">
        <f t="shared" si="2"/>
        <v>1015</v>
      </c>
      <c r="AB14" s="6">
        <f t="shared" si="3"/>
        <v>406</v>
      </c>
      <c r="AC14" s="6"/>
      <c r="AE14">
        <f t="shared" si="4"/>
        <v>5.1276503678061447</v>
      </c>
      <c r="AF14">
        <f t="shared" si="5"/>
        <v>3.6347901341410647</v>
      </c>
      <c r="AG14">
        <f t="shared" si="6"/>
        <v>48.766767633059281</v>
      </c>
      <c r="AH14">
        <f t="shared" si="7"/>
        <v>0</v>
      </c>
      <c r="AI14">
        <f t="shared" si="8"/>
        <v>0.77888360017308522</v>
      </c>
      <c r="AJ14">
        <f t="shared" si="9"/>
        <v>7.680657723929035</v>
      </c>
      <c r="AK14">
        <f t="shared" si="10"/>
        <v>0</v>
      </c>
      <c r="AL14">
        <f t="shared" si="11"/>
        <v>68.933631618195378</v>
      </c>
      <c r="AM14">
        <f t="shared" si="12"/>
        <v>21.960190393768933</v>
      </c>
      <c r="AN14">
        <f t="shared" si="13"/>
        <v>15.253137170056252</v>
      </c>
      <c r="AO14">
        <f t="shared" si="14"/>
        <v>49.291573452647278</v>
      </c>
      <c r="AP14">
        <f t="shared" si="15"/>
        <v>0.20879940343027592</v>
      </c>
      <c r="AQ14">
        <f t="shared" si="16"/>
        <v>0</v>
      </c>
      <c r="AR14">
        <f t="shared" si="17"/>
        <v>71.505841627001303</v>
      </c>
      <c r="AS14">
        <f t="shared" si="18"/>
        <v>0.30289917784508869</v>
      </c>
      <c r="AT14">
        <f t="shared" si="19"/>
        <v>0</v>
      </c>
      <c r="AU14">
        <f t="shared" si="20"/>
        <v>71.80874080484638</v>
      </c>
      <c r="AV14">
        <f t="shared" si="21"/>
        <v>49.500372856077554</v>
      </c>
      <c r="AW14">
        <f t="shared" si="22"/>
        <v>93.76893119861532</v>
      </c>
      <c r="AX14">
        <f t="shared" si="0"/>
        <v>226.45485592134619</v>
      </c>
    </row>
    <row r="15" spans="1:50" ht="15.75" x14ac:dyDescent="0.25">
      <c r="D15" s="1" t="s">
        <v>76</v>
      </c>
      <c r="E15">
        <f>SUMIFS('main data'!F$2:F$797,'main data'!A$2:A$797,'Conditions '!D15,'main data'!B$2:B$797,'Conditions '!E$7)</f>
        <v>2083</v>
      </c>
      <c r="F15">
        <f>SUMIFS('main data'!F$2:F$797,'main data'!A$2:A$797,'Conditions '!D15,'main data'!B$2:B$797,'Conditions '!F$7)</f>
        <v>-16</v>
      </c>
      <c r="G15">
        <f>SUMIFS('main data'!F$2:F$797,'main data'!A$2:A$797,'Conditions '!D15,'main data'!B$2:B$797,'Conditions '!G$7)</f>
        <v>-163</v>
      </c>
      <c r="H15">
        <f t="shared" si="1"/>
        <v>-179</v>
      </c>
      <c r="I15">
        <f>SUMIFS('main data'!F$2:F$797,'main data'!A$2:A$797,'Conditions '!D15,'main data'!B$2:B$797,'Conditions '!I$7)</f>
        <v>1190</v>
      </c>
      <c r="J15">
        <f>SUMIFS('main data'!F$2:F$797,'main data'!A$2:A$797,'Conditions '!D15,'main data'!B$2:B$797,'Conditions '!J$7)</f>
        <v>758</v>
      </c>
      <c r="K15">
        <f>SUMIFS('main data'!F$2:F$797,'main data'!A$2:A$797,'Conditions '!D15,'main data'!B$2:B$797,'Conditions '!K$7)</f>
        <v>0</v>
      </c>
      <c r="L15">
        <f>SUMIFS('main data'!F$2:F$797,'main data'!A$2:A$797,'Conditions '!D15,'main data'!B$2:B$797,'Conditions '!L$7)</f>
        <v>8</v>
      </c>
      <c r="M15">
        <f>SUMIFS('main data'!F$2:F$797,'main data'!A$2:A$797,'Conditions '!D15,'main data'!B$2:B$797,'Conditions '!M$7)</f>
        <v>0</v>
      </c>
      <c r="N15">
        <f>SUMIFS('main data'!F$2:F$797,'main data'!A$2:A$797,'Conditions '!D15,'main data'!B$2:B$797,'Conditions '!N$7)</f>
        <v>424</v>
      </c>
      <c r="O15">
        <f>SUMIFS('main data'!N$2:N$797,'main data'!A$2:A$797,'Conditions '!D15,'main data'!B$2:B$797,'Conditions '!O$7)</f>
        <v>1521</v>
      </c>
      <c r="P15">
        <f>SUMIFS('main data'!F$2:F$797,'main data'!A$2:A$797,'Conditions '!D15,'main data'!B$2:B$797,'Conditions '!P$7)</f>
        <v>-594</v>
      </c>
      <c r="Q15">
        <f>SUMIFS('main data'!N$2:N$797,'main data'!A$2:A$797,'Conditions '!D15,'main data'!B$2:B$797,'Conditions '!P$7)</f>
        <v>-372</v>
      </c>
      <c r="R15">
        <f>SUMIFS('main data'!E$2:E$797,'main data'!A$2:A$797,'Conditions '!D15,'main data'!B$2:B$797,'Conditions '!P$7)</f>
        <v>0</v>
      </c>
      <c r="S15">
        <f>SUMIFS('main data'!J$2:J$797,'main data'!A$2:A$797,'Conditions '!D15,'main data'!B$2:B$797,'Conditions '!S$7)</f>
        <v>19</v>
      </c>
      <c r="T15">
        <f>SUMIFS('main data'!L$2:L$797,'main data'!A$2:A$797,'Conditions '!D15,'main data'!B$2:B$797,'Conditions '!S$7)</f>
        <v>15</v>
      </c>
      <c r="U15">
        <f>SUMIFS('main data'!M$2:M$797,'main data'!A$2:A$797,'Conditions '!D15,'main data'!B$2:B$797,'Conditions '!S$7)</f>
        <v>0</v>
      </c>
      <c r="V15">
        <f>SUMIFS('main data'!O$2:O$797,'main data'!A$2:A$797,'Conditions '!D15,'main data'!B$2:B$797,'Conditions '!V$6)</f>
        <v>34</v>
      </c>
      <c r="W15">
        <f>SUMIFS('main data'!L$2:L$797,'main data'!A$2:A$797,'Conditions '!D15,'main data'!B$2:B$797,'Conditions '!W$7)</f>
        <v>229</v>
      </c>
      <c r="X15">
        <f>-SUMIFS('main data'!P$2:P$797,'main data'!A$2:A$797,'Conditions '!D15,'main data'!B$2:B$797,'Conditions '!W$7)</f>
        <v>600</v>
      </c>
      <c r="Y15">
        <f>-SUMIFS('main data'!O$2:O$797,'main data'!A$2:A$797,'Conditions '!D15,'main data'!B$2:B$797,'Conditions '!W$7)</f>
        <v>6</v>
      </c>
      <c r="Z15" s="6">
        <v>44.427599999999998</v>
      </c>
      <c r="AA15" s="6">
        <f t="shared" si="2"/>
        <v>594</v>
      </c>
      <c r="AB15" s="6">
        <f t="shared" si="3"/>
        <v>237.60000000000002</v>
      </c>
      <c r="AC15" s="6"/>
      <c r="AE15">
        <f t="shared" si="4"/>
        <v>0.7681228996639462</v>
      </c>
      <c r="AF15">
        <f t="shared" si="5"/>
        <v>7.8252520403264523</v>
      </c>
      <c r="AG15">
        <f t="shared" si="6"/>
        <v>36.389822371579456</v>
      </c>
      <c r="AH15">
        <f t="shared" si="7"/>
        <v>0</v>
      </c>
      <c r="AI15">
        <f t="shared" si="8"/>
        <v>0.3840614498319731</v>
      </c>
      <c r="AJ15">
        <f t="shared" si="9"/>
        <v>0</v>
      </c>
      <c r="AK15">
        <f t="shared" si="10"/>
        <v>20.355256841094576</v>
      </c>
      <c r="AL15">
        <f t="shared" si="11"/>
        <v>136.94937541091389</v>
      </c>
      <c r="AM15">
        <f t="shared" si="12"/>
        <v>28.516562650024003</v>
      </c>
      <c r="AN15">
        <f t="shared" si="13"/>
        <v>17.858857417186751</v>
      </c>
      <c r="AO15">
        <f t="shared" si="14"/>
        <v>1.2491781722550954</v>
      </c>
      <c r="AP15">
        <f t="shared" si="15"/>
        <v>0.98619329388560162</v>
      </c>
      <c r="AQ15">
        <f t="shared" si="16"/>
        <v>0</v>
      </c>
      <c r="AR15">
        <f t="shared" si="17"/>
        <v>0.91214594335093613</v>
      </c>
      <c r="AS15">
        <f t="shared" si="18"/>
        <v>0.72011521843494963</v>
      </c>
      <c r="AT15">
        <f t="shared" si="19"/>
        <v>0</v>
      </c>
      <c r="AU15">
        <f t="shared" si="20"/>
        <v>1.6322611617858858</v>
      </c>
      <c r="AV15">
        <f t="shared" si="21"/>
        <v>2.2353714661406969</v>
      </c>
      <c r="AW15">
        <f t="shared" si="22"/>
        <v>30.148823811809891</v>
      </c>
      <c r="AX15">
        <f t="shared" si="0"/>
        <v>67.314491602952174</v>
      </c>
    </row>
    <row r="16" spans="1:50" ht="31.5" x14ac:dyDescent="0.25">
      <c r="D16" s="1" t="s">
        <v>70</v>
      </c>
      <c r="E16">
        <f>SUMIFS('main data'!F$2:F$797,'main data'!A$2:A$797,'Conditions '!D16,'main data'!B$2:B$797,'Conditions '!E$7)</f>
        <v>41701</v>
      </c>
      <c r="F16">
        <f>SUMIFS('main data'!F$2:F$797,'main data'!A$2:A$797,'Conditions '!D16,'main data'!B$2:B$797,'Conditions '!F$7)</f>
        <v>-374</v>
      </c>
      <c r="G16">
        <f>SUMIFS('main data'!F$2:F$797,'main data'!A$2:A$797,'Conditions '!D16,'main data'!B$2:B$797,'Conditions '!G$7)</f>
        <v>-1574</v>
      </c>
      <c r="H16">
        <f t="shared" si="1"/>
        <v>-1948</v>
      </c>
      <c r="I16">
        <f>SUMIFS('main data'!F$2:F$797,'main data'!A$2:A$797,'Conditions '!D16,'main data'!B$2:B$797,'Conditions '!I$7)</f>
        <v>10558</v>
      </c>
      <c r="J16">
        <f>SUMIFS('main data'!F$2:F$797,'main data'!A$2:A$797,'Conditions '!D16,'main data'!B$2:B$797,'Conditions '!J$7)</f>
        <v>9429</v>
      </c>
      <c r="K16">
        <f>SUMIFS('main data'!F$2:F$797,'main data'!A$2:A$797,'Conditions '!D16,'main data'!B$2:B$797,'Conditions '!K$7)</f>
        <v>0</v>
      </c>
      <c r="L16">
        <f>SUMIFS('main data'!F$2:F$797,'main data'!A$2:A$797,'Conditions '!D16,'main data'!B$2:B$797,'Conditions '!L$7)</f>
        <v>357</v>
      </c>
      <c r="M16">
        <f>SUMIFS('main data'!F$2:F$797,'main data'!A$2:A$797,'Conditions '!D16,'main data'!B$2:B$797,'Conditions '!M$7)</f>
        <v>772</v>
      </c>
      <c r="N16">
        <f>SUMIFS('main data'!F$2:F$797,'main data'!A$2:A$797,'Conditions '!D16,'main data'!B$2:B$797,'Conditions '!N$7)</f>
        <v>0</v>
      </c>
      <c r="O16">
        <f>SUMIFS('main data'!N$2:N$797,'main data'!A$2:A$797,'Conditions '!D16,'main data'!B$2:B$797,'Conditions '!O$7)</f>
        <v>38121</v>
      </c>
      <c r="P16">
        <f>SUMIFS('main data'!F$2:F$797,'main data'!A$2:A$797,'Conditions '!D16,'main data'!B$2:B$797,'Conditions '!P$7)</f>
        <v>-17707</v>
      </c>
      <c r="Q16">
        <f>SUMIFS('main data'!N$2:N$797,'main data'!A$2:A$797,'Conditions '!D16,'main data'!B$2:B$797,'Conditions '!P$7)</f>
        <v>-27730</v>
      </c>
      <c r="R16">
        <f>SUMIFS('main data'!E$2:E$797,'main data'!A$2:A$797,'Conditions '!D16,'main data'!B$2:B$797,'Conditions '!P$7)</f>
        <v>-21078</v>
      </c>
      <c r="S16">
        <f>SUMIFS('main data'!J$2:J$797,'main data'!A$2:A$797,'Conditions '!D16,'main data'!B$2:B$797,'Conditions '!S$7)</f>
        <v>123</v>
      </c>
      <c r="T16">
        <f>SUMIFS('main data'!L$2:L$797,'main data'!A$2:A$797,'Conditions '!D16,'main data'!B$2:B$797,'Conditions '!S$7)</f>
        <v>1472</v>
      </c>
      <c r="U16">
        <f>SUMIFS('main data'!M$2:M$797,'main data'!A$2:A$797,'Conditions '!D16,'main data'!B$2:B$797,'Conditions '!S$7)</f>
        <v>141</v>
      </c>
      <c r="V16">
        <f>SUMIFS('main data'!O$2:O$797,'main data'!A$2:A$797,'Conditions '!D16,'main data'!B$2:B$797,'Conditions '!V$6)</f>
        <v>1736</v>
      </c>
      <c r="W16">
        <f>SUMIFS('main data'!L$2:L$797,'main data'!A$2:A$797,'Conditions '!D16,'main data'!B$2:B$797,'Conditions '!W$7)</f>
        <v>11077</v>
      </c>
      <c r="X16">
        <f>-SUMIFS('main data'!P$2:P$797,'main data'!A$2:A$797,'Conditions '!D16,'main data'!B$2:B$797,'Conditions '!W$7)</f>
        <v>38807</v>
      </c>
      <c r="Y16">
        <f>-SUMIFS('main data'!O$2:O$797,'main data'!A$2:A$797,'Conditions '!D16,'main data'!B$2:B$797,'Conditions '!W$7)</f>
        <v>22</v>
      </c>
      <c r="Z16" s="6">
        <v>212.15545806451615</v>
      </c>
      <c r="AA16" s="6">
        <f t="shared" si="2"/>
        <v>38785</v>
      </c>
      <c r="AB16" s="6">
        <f t="shared" si="3"/>
        <v>15514</v>
      </c>
      <c r="AC16" s="6"/>
      <c r="AE16">
        <f t="shared" si="4"/>
        <v>0.89686098654708524</v>
      </c>
      <c r="AF16">
        <f t="shared" si="5"/>
        <v>3.7744898203880002</v>
      </c>
      <c r="AG16">
        <f t="shared" si="6"/>
        <v>22.61096856190499</v>
      </c>
      <c r="AH16">
        <f t="shared" si="7"/>
        <v>0</v>
      </c>
      <c r="AI16">
        <f t="shared" si="8"/>
        <v>0.8560945780676722</v>
      </c>
      <c r="AJ16">
        <f t="shared" si="9"/>
        <v>1.8512745497709886</v>
      </c>
      <c r="AK16">
        <f t="shared" si="10"/>
        <v>0</v>
      </c>
      <c r="AL16">
        <f t="shared" si="11"/>
        <v>109.39114923532959</v>
      </c>
      <c r="AM16">
        <f t="shared" si="12"/>
        <v>42.461811467350906</v>
      </c>
      <c r="AN16">
        <f t="shared" si="13"/>
        <v>66.497206302007143</v>
      </c>
      <c r="AO16">
        <f t="shared" si="14"/>
        <v>0.32265680333674351</v>
      </c>
      <c r="AP16">
        <f t="shared" si="15"/>
        <v>3.8613887358673695</v>
      </c>
      <c r="AQ16">
        <f t="shared" si="16"/>
        <v>0.3698748721177304</v>
      </c>
      <c r="AR16">
        <f t="shared" si="17"/>
        <v>0.29495695546869377</v>
      </c>
      <c r="AS16">
        <f t="shared" si="18"/>
        <v>3.5298913695115224</v>
      </c>
      <c r="AT16">
        <f t="shared" si="19"/>
        <v>0.33812138797630753</v>
      </c>
      <c r="AU16">
        <f t="shared" si="20"/>
        <v>4.1629697129565235</v>
      </c>
      <c r="AV16">
        <f t="shared" si="21"/>
        <v>4.5539204113218439</v>
      </c>
      <c r="AW16">
        <f t="shared" si="22"/>
        <v>46.62478118030743</v>
      </c>
      <c r="AX16">
        <f t="shared" si="0"/>
        <v>4.9230310559818733</v>
      </c>
    </row>
    <row r="17" spans="4:50" ht="31.5" x14ac:dyDescent="0.25">
      <c r="D17" s="1" t="s">
        <v>68</v>
      </c>
      <c r="E17">
        <f>SUMIFS('main data'!F$2:F$797,'main data'!A$2:A$797,'Conditions '!D17,'main data'!B$2:B$797,'Conditions '!E$7)</f>
        <v>12373</v>
      </c>
      <c r="F17">
        <f>SUMIFS('main data'!F$2:F$797,'main data'!A$2:A$797,'Conditions '!D17,'main data'!B$2:B$797,'Conditions '!F$7)</f>
        <v>-680</v>
      </c>
      <c r="G17">
        <f>SUMIFS('main data'!F$2:F$797,'main data'!A$2:A$797,'Conditions '!D17,'main data'!B$2:B$797,'Conditions '!G$7)</f>
        <v>-405</v>
      </c>
      <c r="H17">
        <f t="shared" si="1"/>
        <v>-1085</v>
      </c>
      <c r="I17">
        <f>SUMIFS('main data'!F$2:F$797,'main data'!A$2:A$797,'Conditions '!D17,'main data'!B$2:B$797,'Conditions '!I$7)</f>
        <v>5647</v>
      </c>
      <c r="J17">
        <f>SUMIFS('main data'!F$2:F$797,'main data'!A$2:A$797,'Conditions '!D17,'main data'!B$2:B$797,'Conditions '!J$7)</f>
        <v>2325</v>
      </c>
      <c r="K17">
        <f>SUMIFS('main data'!F$2:F$797,'main data'!A$2:A$797,'Conditions '!D17,'main data'!B$2:B$797,'Conditions '!K$7)</f>
        <v>0</v>
      </c>
      <c r="L17">
        <f>SUMIFS('main data'!F$2:F$797,'main data'!A$2:A$797,'Conditions '!D17,'main data'!B$2:B$797,'Conditions '!L$7)</f>
        <v>179</v>
      </c>
      <c r="M17">
        <f>SUMIFS('main data'!F$2:F$797,'main data'!A$2:A$797,'Conditions '!D17,'main data'!B$2:B$797,'Conditions '!M$7)</f>
        <v>0</v>
      </c>
      <c r="N17">
        <f>SUMIFS('main data'!F$2:F$797,'main data'!A$2:A$797,'Conditions '!D17,'main data'!B$2:B$797,'Conditions '!N$7)</f>
        <v>3143</v>
      </c>
      <c r="O17">
        <f>SUMIFS('main data'!N$2:N$797,'main data'!A$2:A$797,'Conditions '!D17,'main data'!B$2:B$797,'Conditions '!O$7)</f>
        <v>8859</v>
      </c>
      <c r="P17">
        <f>SUMIFS('main data'!F$2:F$797,'main data'!A$2:A$797,'Conditions '!D17,'main data'!B$2:B$797,'Conditions '!P$7)</f>
        <v>-4544</v>
      </c>
      <c r="Q17">
        <f>SUMIFS('main data'!N$2:N$797,'main data'!A$2:A$797,'Conditions '!D17,'main data'!B$2:B$797,'Conditions '!P$7)</f>
        <v>-2777</v>
      </c>
      <c r="R17">
        <f>SUMIFS('main data'!E$2:E$797,'main data'!A$2:A$797,'Conditions '!D17,'main data'!B$2:B$797,'Conditions '!P$7)</f>
        <v>0</v>
      </c>
      <c r="S17">
        <f>SUMIFS('main data'!J$2:J$797,'main data'!A$2:A$797,'Conditions '!D17,'main data'!B$2:B$797,'Conditions '!S$7)</f>
        <v>42</v>
      </c>
      <c r="T17">
        <f>SUMIFS('main data'!L$2:L$797,'main data'!A$2:A$797,'Conditions '!D17,'main data'!B$2:B$797,'Conditions '!S$7)</f>
        <v>724</v>
      </c>
      <c r="U17">
        <f>SUMIFS('main data'!M$2:M$797,'main data'!A$2:A$797,'Conditions '!D17,'main data'!B$2:B$797,'Conditions '!S$7)</f>
        <v>0</v>
      </c>
      <c r="V17">
        <f>SUMIFS('main data'!O$2:O$797,'main data'!A$2:A$797,'Conditions '!D17,'main data'!B$2:B$797,'Conditions '!V$6)</f>
        <v>766</v>
      </c>
      <c r="W17">
        <f>SUMIFS('main data'!L$2:L$797,'main data'!A$2:A$797,'Conditions '!D17,'main data'!B$2:B$797,'Conditions '!W$7)</f>
        <v>1780</v>
      </c>
      <c r="X17">
        <f>-SUMIFS('main data'!P$2:P$797,'main data'!A$2:A$797,'Conditions '!D17,'main data'!B$2:B$797,'Conditions '!W$7)</f>
        <v>4558</v>
      </c>
      <c r="Y17">
        <f>-SUMIFS('main data'!O$2:O$797,'main data'!A$2:A$797,'Conditions '!D17,'main data'!B$2:B$797,'Conditions '!W$7)</f>
        <v>14</v>
      </c>
      <c r="Z17" s="6">
        <v>160.006</v>
      </c>
      <c r="AA17" s="6">
        <f t="shared" si="2"/>
        <v>4544</v>
      </c>
      <c r="AB17" s="6">
        <f t="shared" si="3"/>
        <v>1817.6000000000001</v>
      </c>
      <c r="AC17" s="6"/>
      <c r="AE17">
        <f t="shared" si="4"/>
        <v>5.4958377111452359</v>
      </c>
      <c r="AF17">
        <f t="shared" si="5"/>
        <v>3.2732562838438537</v>
      </c>
      <c r="AG17">
        <f t="shared" si="6"/>
        <v>18.790915703548048</v>
      </c>
      <c r="AH17">
        <f t="shared" si="7"/>
        <v>0</v>
      </c>
      <c r="AI17">
        <f t="shared" si="8"/>
        <v>1.4466984563161722</v>
      </c>
      <c r="AJ17">
        <f t="shared" si="9"/>
        <v>0</v>
      </c>
      <c r="AK17">
        <f t="shared" si="10"/>
        <v>25.402085185484523</v>
      </c>
      <c r="AL17">
        <f t="shared" si="11"/>
        <v>139.66587650976408</v>
      </c>
      <c r="AM17">
        <f t="shared" si="12"/>
        <v>36.725127293299927</v>
      </c>
      <c r="AN17">
        <f t="shared" si="13"/>
        <v>22.444031358603411</v>
      </c>
      <c r="AO17">
        <f t="shared" si="14"/>
        <v>0.47409414155096513</v>
      </c>
      <c r="AP17">
        <f t="shared" si="15"/>
        <v>8.1724799638785424</v>
      </c>
      <c r="AQ17">
        <f t="shared" si="16"/>
        <v>0</v>
      </c>
      <c r="AR17">
        <f t="shared" si="17"/>
        <v>0.33944879980602927</v>
      </c>
      <c r="AS17">
        <f t="shared" si="18"/>
        <v>5.8514507395134565</v>
      </c>
      <c r="AT17">
        <f t="shared" si="19"/>
        <v>0</v>
      </c>
      <c r="AU17">
        <f t="shared" si="20"/>
        <v>6.1908995393194859</v>
      </c>
      <c r="AV17">
        <f t="shared" si="21"/>
        <v>8.6465741054295062</v>
      </c>
      <c r="AW17">
        <f t="shared" si="22"/>
        <v>42.916026832619416</v>
      </c>
      <c r="AX17">
        <f t="shared" si="0"/>
        <v>31.69130387230901</v>
      </c>
    </row>
    <row r="18" spans="4:50" ht="15.6" customHeight="1" x14ac:dyDescent="0.25">
      <c r="D18" s="1" t="s">
        <v>79</v>
      </c>
      <c r="E18">
        <f>SUMIFS('main data'!F$2:F$797,'main data'!A$2:A$797,'Conditions '!D18,'main data'!B$2:B$797,'Conditions '!E$7)</f>
        <v>2555</v>
      </c>
      <c r="F18">
        <f>SUMIFS('main data'!F$2:F$797,'main data'!A$2:A$797,'Conditions '!D18,'main data'!B$2:B$797,'Conditions '!F$7)</f>
        <v>-142</v>
      </c>
      <c r="G18">
        <f>SUMIFS('main data'!F$2:F$797,'main data'!A$2:A$797,'Conditions '!D18,'main data'!B$2:B$797,'Conditions '!G$7)</f>
        <v>-281</v>
      </c>
      <c r="H18">
        <f t="shared" si="1"/>
        <v>-423</v>
      </c>
      <c r="I18">
        <f>SUMIFS('main data'!F$2:F$797,'main data'!A$2:A$797,'Conditions '!D18,'main data'!B$2:B$797,'Conditions '!I$7)</f>
        <v>1161</v>
      </c>
      <c r="J18">
        <f>SUMIFS('main data'!F$2:F$797,'main data'!A$2:A$797,'Conditions '!D18,'main data'!B$2:B$797,'Conditions '!J$7)</f>
        <v>230</v>
      </c>
      <c r="K18">
        <f>SUMIFS('main data'!F$2:F$797,'main data'!A$2:A$797,'Conditions '!D18,'main data'!B$2:B$797,'Conditions '!K$7)</f>
        <v>0</v>
      </c>
      <c r="L18">
        <f>SUMIFS('main data'!F$2:F$797,'main data'!A$2:A$797,'Conditions '!D18,'main data'!B$2:B$797,'Conditions '!L$7)</f>
        <v>41</v>
      </c>
      <c r="M18">
        <f>SUMIFS('main data'!F$2:F$797,'main data'!A$2:A$797,'Conditions '!D18,'main data'!B$2:B$797,'Conditions '!M$7)</f>
        <v>576</v>
      </c>
      <c r="N18">
        <f>SUMIFS('main data'!F$2:F$797,'main data'!A$2:A$797,'Conditions '!D18,'main data'!B$2:B$797,'Conditions '!N$7)</f>
        <v>314</v>
      </c>
      <c r="O18">
        <f>SUMIFS('main data'!N$2:N$797,'main data'!A$2:A$797,'Conditions '!D18,'main data'!B$2:B$797,'Conditions '!O$7)</f>
        <v>1385</v>
      </c>
      <c r="P18">
        <f>SUMIFS('main data'!F$2:F$797,'main data'!A$2:A$797,'Conditions '!D18,'main data'!B$2:B$797,'Conditions '!P$7)</f>
        <v>-830</v>
      </c>
      <c r="Q18">
        <f>SUMIFS('main data'!N$2:N$797,'main data'!A$2:A$797,'Conditions '!D18,'main data'!B$2:B$797,'Conditions '!P$7)</f>
        <v>-607</v>
      </c>
      <c r="R18">
        <f>SUMIFS('main data'!E$2:E$797,'main data'!A$2:A$797,'Conditions '!D18,'main data'!B$2:B$797,'Conditions '!P$7)</f>
        <v>0</v>
      </c>
      <c r="S18">
        <f>SUMIFS('main data'!J$2:J$797,'main data'!A$2:A$797,'Conditions '!D18,'main data'!B$2:B$797,'Conditions '!S$7)</f>
        <v>24</v>
      </c>
      <c r="T18">
        <f>SUMIFS('main data'!L$2:L$797,'main data'!A$2:A$797,'Conditions '!D18,'main data'!B$2:B$797,'Conditions '!S$7)</f>
        <v>14</v>
      </c>
      <c r="U18">
        <f>SUMIFS('main data'!M$2:M$797,'main data'!A$2:A$797,'Conditions '!D18,'main data'!B$2:B$797,'Conditions '!S$7)</f>
        <v>0</v>
      </c>
      <c r="V18">
        <f>SUMIFS('main data'!O$2:O$797,'main data'!A$2:A$797,'Conditions '!D18,'main data'!B$2:B$797,'Conditions '!V$6)</f>
        <v>39</v>
      </c>
      <c r="W18">
        <f>SUMIFS('main data'!L$2:L$797,'main data'!A$2:A$797,'Conditions '!D18,'main data'!B$2:B$797,'Conditions '!W$7)</f>
        <v>233</v>
      </c>
      <c r="X18">
        <f>-SUMIFS('main data'!P$2:P$797,'main data'!A$2:A$797,'Conditions '!D18,'main data'!B$2:B$797,'Conditions '!W$7)</f>
        <v>840</v>
      </c>
      <c r="Y18">
        <f>-SUMIFS('main data'!O$2:O$797,'main data'!A$2:A$797,'Conditions '!D18,'main data'!B$2:B$797,'Conditions '!W$7)</f>
        <v>10</v>
      </c>
      <c r="Z18" s="6">
        <v>33.836106557377043</v>
      </c>
      <c r="AA18" s="6">
        <f t="shared" si="2"/>
        <v>830</v>
      </c>
      <c r="AB18" s="6">
        <f t="shared" si="3"/>
        <v>332</v>
      </c>
      <c r="AC18" s="6"/>
      <c r="AE18">
        <f t="shared" si="4"/>
        <v>5.5577299412915853</v>
      </c>
      <c r="AF18">
        <f t="shared" si="5"/>
        <v>10.998043052837573</v>
      </c>
      <c r="AG18">
        <f t="shared" si="6"/>
        <v>9.0019569471624266</v>
      </c>
      <c r="AH18">
        <f t="shared" si="7"/>
        <v>0</v>
      </c>
      <c r="AI18">
        <f t="shared" si="8"/>
        <v>1.6046966731898238</v>
      </c>
      <c r="AJ18">
        <f t="shared" si="9"/>
        <v>22.544031311154598</v>
      </c>
      <c r="AK18">
        <f t="shared" si="10"/>
        <v>12.28962818003914</v>
      </c>
      <c r="AL18">
        <f t="shared" si="11"/>
        <v>184.47653429602889</v>
      </c>
      <c r="AM18">
        <f t="shared" si="12"/>
        <v>32.485322896281801</v>
      </c>
      <c r="AN18">
        <f t="shared" si="13"/>
        <v>23.7573385518591</v>
      </c>
      <c r="AO18">
        <f t="shared" si="14"/>
        <v>1.7328519855595668</v>
      </c>
      <c r="AP18">
        <f t="shared" si="15"/>
        <v>1.0108303249097472</v>
      </c>
      <c r="AQ18">
        <f t="shared" si="16"/>
        <v>0</v>
      </c>
      <c r="AR18">
        <f t="shared" si="17"/>
        <v>0.9393346379647749</v>
      </c>
      <c r="AS18">
        <f t="shared" si="18"/>
        <v>0.54794520547945202</v>
      </c>
      <c r="AT18">
        <f t="shared" si="19"/>
        <v>0</v>
      </c>
      <c r="AU18">
        <f t="shared" si="20"/>
        <v>1.5264187866927592</v>
      </c>
      <c r="AV18">
        <f t="shared" si="21"/>
        <v>2.8158844765342961</v>
      </c>
      <c r="AW18">
        <f t="shared" si="22"/>
        <v>33.972602739726028</v>
      </c>
      <c r="AX18">
        <f t="shared" si="0"/>
        <v>36.689724746580843</v>
      </c>
    </row>
    <row r="19" spans="4:50" ht="15.75" x14ac:dyDescent="0.25">
      <c r="D19" s="1" t="s">
        <v>71</v>
      </c>
      <c r="E19">
        <f>SUMIFS('main data'!F$2:F$797,'main data'!A$2:A$797,'Conditions '!D19,'main data'!B$2:B$797,'Conditions '!E$7)</f>
        <v>107</v>
      </c>
      <c r="F19">
        <f>SUMIFS('main data'!F$2:F$797,'main data'!A$2:A$797,'Conditions '!D19,'main data'!B$2:B$797,'Conditions '!F$7)</f>
        <v>0</v>
      </c>
      <c r="G19">
        <f>SUMIFS('main data'!F$2:F$797,'main data'!A$2:A$797,'Conditions '!D19,'main data'!B$2:B$797,'Conditions '!G$7)</f>
        <v>-21</v>
      </c>
      <c r="H19">
        <f t="shared" si="1"/>
        <v>-21</v>
      </c>
      <c r="I19">
        <f>SUMIFS('main data'!F$2:F$797,'main data'!A$2:A$797,'Conditions '!D19,'main data'!B$2:B$797,'Conditions '!I$7)</f>
        <v>42</v>
      </c>
      <c r="J19">
        <f>SUMIFS('main data'!F$2:F$797,'main data'!A$2:A$797,'Conditions '!D19,'main data'!B$2:B$797,'Conditions '!J$7)</f>
        <v>41</v>
      </c>
      <c r="K19">
        <f>SUMIFS('main data'!F$2:F$797,'main data'!A$2:A$797,'Conditions '!D19,'main data'!B$2:B$797,'Conditions '!K$7)</f>
        <v>0</v>
      </c>
      <c r="L19">
        <f>SUMIFS('main data'!F$2:F$797,'main data'!A$2:A$797,'Conditions '!D19,'main data'!B$2:B$797,'Conditions '!L$7)</f>
        <v>1</v>
      </c>
      <c r="M19">
        <f>SUMIFS('main data'!F$2:F$797,'main data'!A$2:A$797,'Conditions '!D19,'main data'!B$2:B$797,'Conditions '!M$7)</f>
        <v>0</v>
      </c>
      <c r="N19">
        <f>SUMIFS('main data'!F$2:F$797,'main data'!A$2:A$797,'Conditions '!D19,'main data'!B$2:B$797,'Conditions '!N$7)</f>
        <v>0</v>
      </c>
      <c r="O19">
        <f>SUMIFS('main data'!N$2:N$797,'main data'!A$2:A$797,'Conditions '!D19,'main data'!B$2:B$797,'Conditions '!O$7)</f>
        <v>76</v>
      </c>
      <c r="P19">
        <f>SUMIFS('main data'!F$2:F$797,'main data'!A$2:A$797,'Conditions '!D19,'main data'!B$2:B$797,'Conditions '!P$7)</f>
        <v>-34</v>
      </c>
      <c r="Q19">
        <f>SUMIFS('main data'!N$2:N$797,'main data'!A$2:A$797,'Conditions '!D19,'main data'!B$2:B$797,'Conditions '!P$7)</f>
        <v>-22</v>
      </c>
      <c r="R19">
        <f>SUMIFS('main data'!E$2:E$797,'main data'!A$2:A$797,'Conditions '!D19,'main data'!B$2:B$797,'Conditions '!P$7)</f>
        <v>0</v>
      </c>
      <c r="S19">
        <f>SUMIFS('main data'!J$2:J$797,'main data'!A$2:A$797,'Conditions '!D19,'main data'!B$2:B$797,'Conditions '!S$7)</f>
        <v>1</v>
      </c>
      <c r="T19">
        <f>SUMIFS('main data'!L$2:L$797,'main data'!A$2:A$797,'Conditions '!D19,'main data'!B$2:B$797,'Conditions '!S$7)</f>
        <v>2</v>
      </c>
      <c r="U19">
        <f>SUMIFS('main data'!M$2:M$797,'main data'!A$2:A$797,'Conditions '!D19,'main data'!B$2:B$797,'Conditions '!S$7)</f>
        <v>16</v>
      </c>
      <c r="V19">
        <f>SUMIFS('main data'!O$2:O$797,'main data'!A$2:A$797,'Conditions '!D19,'main data'!B$2:B$797,'Conditions '!V$6)</f>
        <v>18</v>
      </c>
      <c r="W19">
        <f>SUMIFS('main data'!L$2:L$797,'main data'!A$2:A$797,'Conditions '!D19,'main data'!B$2:B$797,'Conditions '!W$7)</f>
        <v>12</v>
      </c>
      <c r="X19">
        <f>-SUMIFS('main data'!P$2:P$797,'main data'!A$2:A$797,'Conditions '!D19,'main data'!B$2:B$797,'Conditions '!W$7)</f>
        <v>34</v>
      </c>
      <c r="Y19">
        <f>-SUMIFS('main data'!O$2:O$797,'main data'!A$2:A$797,'Conditions '!D19,'main data'!B$2:B$797,'Conditions '!W$7)</f>
        <v>0</v>
      </c>
      <c r="Z19" s="6">
        <v>1.1529411764705881</v>
      </c>
      <c r="AA19" s="6">
        <f t="shared" si="2"/>
        <v>34</v>
      </c>
      <c r="AB19" s="6">
        <f t="shared" si="3"/>
        <v>13.600000000000001</v>
      </c>
      <c r="AC19" s="6"/>
      <c r="AE19">
        <f t="shared" si="4"/>
        <v>0</v>
      </c>
      <c r="AF19">
        <f t="shared" si="5"/>
        <v>19.626168224299064</v>
      </c>
      <c r="AG19">
        <f t="shared" si="6"/>
        <v>38.317757009345797</v>
      </c>
      <c r="AH19">
        <f t="shared" si="7"/>
        <v>0</v>
      </c>
      <c r="AI19">
        <f t="shared" si="8"/>
        <v>0.93457943925233644</v>
      </c>
      <c r="AJ19">
        <f t="shared" si="9"/>
        <v>0</v>
      </c>
      <c r="AK19">
        <f t="shared" si="10"/>
        <v>0</v>
      </c>
      <c r="AL19">
        <f t="shared" si="11"/>
        <v>140.78947368421052</v>
      </c>
      <c r="AM19">
        <f t="shared" si="12"/>
        <v>31.77570093457944</v>
      </c>
      <c r="AN19">
        <f t="shared" si="13"/>
        <v>20.560747663551403</v>
      </c>
      <c r="AO19">
        <f t="shared" si="14"/>
        <v>1.3157894736842106</v>
      </c>
      <c r="AP19">
        <f t="shared" si="15"/>
        <v>2.6315789473684212</v>
      </c>
      <c r="AQ19">
        <f t="shared" si="16"/>
        <v>21.05263157894737</v>
      </c>
      <c r="AR19">
        <f t="shared" si="17"/>
        <v>0.93457943925233644</v>
      </c>
      <c r="AS19">
        <f t="shared" si="18"/>
        <v>1.8691588785046729</v>
      </c>
      <c r="AT19">
        <f t="shared" si="19"/>
        <v>14.953271028037383</v>
      </c>
      <c r="AU19">
        <f t="shared" si="20"/>
        <v>16.822429906542055</v>
      </c>
      <c r="AV19">
        <f t="shared" si="21"/>
        <v>23.684210526315791</v>
      </c>
      <c r="AW19">
        <f t="shared" si="22"/>
        <v>49.532710280373834</v>
      </c>
      <c r="AX19">
        <f t="shared" si="0"/>
        <v>30.519006726663122</v>
      </c>
    </row>
    <row r="20" spans="4:50" ht="15.75" x14ac:dyDescent="0.25">
      <c r="D20" s="1" t="s">
        <v>77</v>
      </c>
      <c r="E20">
        <f>SUMIFS('main data'!F$2:F$797,'main data'!A$2:A$797,'Conditions '!D20,'main data'!B$2:B$797,'Conditions '!E$7)</f>
        <v>137</v>
      </c>
      <c r="F20">
        <f>SUMIFS('main data'!F$2:F$797,'main data'!A$2:A$797,'Conditions '!D20,'main data'!B$2:B$797,'Conditions '!F$7)</f>
        <v>0</v>
      </c>
      <c r="G20">
        <f>SUMIFS('main data'!F$2:F$797,'main data'!A$2:A$797,'Conditions '!D20,'main data'!B$2:B$797,'Conditions '!G$7)</f>
        <v>-9</v>
      </c>
      <c r="H20">
        <f t="shared" si="1"/>
        <v>-9</v>
      </c>
      <c r="I20">
        <f>SUMIFS('main data'!F$2:F$797,'main data'!A$2:A$797,'Conditions '!D20,'main data'!B$2:B$797,'Conditions '!I$7)</f>
        <v>25</v>
      </c>
      <c r="J20">
        <f>SUMIFS('main data'!F$2:F$797,'main data'!A$2:A$797,'Conditions '!D20,'main data'!B$2:B$797,'Conditions '!J$7)</f>
        <v>17</v>
      </c>
      <c r="K20">
        <f>SUMIFS('main data'!F$2:F$797,'main data'!A$2:A$797,'Conditions '!D20,'main data'!B$2:B$797,'Conditions '!K$7)</f>
        <v>0</v>
      </c>
      <c r="L20">
        <f>SUMIFS('main data'!F$2:F$797,'main data'!A$2:A$797,'Conditions '!D20,'main data'!B$2:B$797,'Conditions '!L$7)</f>
        <v>0</v>
      </c>
      <c r="M20">
        <f>SUMIFS('main data'!F$2:F$797,'main data'!A$2:A$797,'Conditions '!D20,'main data'!B$2:B$797,'Conditions '!M$7)</f>
        <v>8</v>
      </c>
      <c r="N20">
        <f>SUMIFS('main data'!F$2:F$797,'main data'!A$2:A$797,'Conditions '!D20,'main data'!B$2:B$797,'Conditions '!N$7)</f>
        <v>0</v>
      </c>
      <c r="O20">
        <f>SUMIFS('main data'!N$2:N$797,'main data'!A$2:A$797,'Conditions '!D20,'main data'!B$2:B$797,'Conditions '!O$7)</f>
        <v>61</v>
      </c>
      <c r="P20">
        <f>SUMIFS('main data'!F$2:F$797,'main data'!A$2:A$797,'Conditions '!D20,'main data'!B$2:B$797,'Conditions '!P$7)</f>
        <v>-92</v>
      </c>
      <c r="Q20">
        <f>SUMIFS('main data'!N$2:N$797,'main data'!A$2:A$797,'Conditions '!D20,'main data'!B$2:B$797,'Conditions '!P$7)</f>
        <v>-69</v>
      </c>
      <c r="R20">
        <f>SUMIFS('main data'!E$2:E$797,'main data'!A$2:A$797,'Conditions '!D20,'main data'!B$2:B$797,'Conditions '!P$7)</f>
        <v>0</v>
      </c>
      <c r="S20">
        <f>SUMIFS('main data'!J$2:J$797,'main data'!A$2:A$797,'Conditions '!D20,'main data'!B$2:B$797,'Conditions '!S$7)</f>
        <v>0</v>
      </c>
      <c r="T20">
        <f>SUMIFS('main data'!L$2:L$797,'main data'!A$2:A$797,'Conditions '!D20,'main data'!B$2:B$797,'Conditions '!S$7)</f>
        <v>7</v>
      </c>
      <c r="U20">
        <f>SUMIFS('main data'!M$2:M$797,'main data'!A$2:A$797,'Conditions '!D20,'main data'!B$2:B$797,'Conditions '!S$7)</f>
        <v>0</v>
      </c>
      <c r="V20">
        <f>SUMIFS('main data'!O$2:O$797,'main data'!A$2:A$797,'Conditions '!D20,'main data'!B$2:B$797,'Conditions '!V$6)</f>
        <v>7</v>
      </c>
      <c r="W20">
        <f>SUMIFS('main data'!L$2:L$797,'main data'!A$2:A$797,'Conditions '!D20,'main data'!B$2:B$797,'Conditions '!W$7)</f>
        <v>23</v>
      </c>
      <c r="X20">
        <f>-SUMIFS('main data'!P$2:P$797,'main data'!A$2:A$797,'Conditions '!D20,'main data'!B$2:B$797,'Conditions '!W$7)</f>
        <v>92</v>
      </c>
      <c r="Y20">
        <f>-SUMIFS('main data'!O$2:O$797,'main data'!A$2:A$797,'Conditions '!D20,'main data'!B$2:B$797,'Conditions '!W$7)</f>
        <v>0</v>
      </c>
      <c r="Z20" s="6">
        <v>4.0068000000000001</v>
      </c>
      <c r="AA20" s="6">
        <f t="shared" si="2"/>
        <v>92</v>
      </c>
      <c r="AB20" s="6">
        <f t="shared" si="3"/>
        <v>36.800000000000004</v>
      </c>
      <c r="AC20" s="6"/>
      <c r="AE20">
        <f t="shared" si="4"/>
        <v>0</v>
      </c>
      <c r="AF20">
        <f t="shared" si="5"/>
        <v>6.5693430656934311</v>
      </c>
      <c r="AG20">
        <f t="shared" si="6"/>
        <v>12.408759124087592</v>
      </c>
      <c r="AH20">
        <f t="shared" si="7"/>
        <v>0</v>
      </c>
      <c r="AI20">
        <f t="shared" si="8"/>
        <v>0</v>
      </c>
      <c r="AJ20">
        <f t="shared" si="9"/>
        <v>5.8394160583941606</v>
      </c>
      <c r="AK20">
        <f t="shared" si="10"/>
        <v>0</v>
      </c>
      <c r="AL20">
        <f t="shared" si="11"/>
        <v>224.59016393442624</v>
      </c>
      <c r="AM20">
        <f t="shared" si="12"/>
        <v>67.153284671532845</v>
      </c>
      <c r="AN20">
        <f t="shared" si="13"/>
        <v>50.364963503649633</v>
      </c>
      <c r="AO20">
        <f t="shared" si="14"/>
        <v>0</v>
      </c>
      <c r="AP20">
        <f t="shared" si="15"/>
        <v>11.475409836065573</v>
      </c>
      <c r="AQ20">
        <f t="shared" si="16"/>
        <v>0</v>
      </c>
      <c r="AR20">
        <f t="shared" si="17"/>
        <v>0</v>
      </c>
      <c r="AS20">
        <f t="shared" si="18"/>
        <v>5.1094890510948909</v>
      </c>
      <c r="AT20">
        <f t="shared" si="19"/>
        <v>0</v>
      </c>
      <c r="AU20">
        <f t="shared" si="20"/>
        <v>5.1094890510948909</v>
      </c>
      <c r="AV20">
        <f t="shared" si="21"/>
        <v>11.475409836065573</v>
      </c>
      <c r="AW20">
        <f t="shared" si="22"/>
        <v>72.262773722627742</v>
      </c>
      <c r="AX20">
        <f t="shared" si="0"/>
        <v>39.196925164198987</v>
      </c>
    </row>
    <row r="21" spans="4:50" ht="47.25" x14ac:dyDescent="0.25">
      <c r="D21" s="1" t="s">
        <v>73</v>
      </c>
      <c r="E21">
        <f>SUMIFS('main data'!F$2:F$797,'main data'!A$2:A$797,'Conditions '!D21,'main data'!B$2:B$797,'Conditions '!E$7)</f>
        <v>100356</v>
      </c>
      <c r="F21">
        <f>SUMIFS('main data'!F$2:F$797,'main data'!A$2:A$797,'Conditions '!D21,'main data'!B$2:B$797,'Conditions '!F$7)</f>
        <v>-369</v>
      </c>
      <c r="G21">
        <f>SUMIFS('main data'!F$2:F$797,'main data'!A$2:A$797,'Conditions '!D21,'main data'!B$2:B$797,'Conditions '!G$7)</f>
        <v>-2570</v>
      </c>
      <c r="H21">
        <f t="shared" si="1"/>
        <v>-2939</v>
      </c>
      <c r="I21">
        <f>SUMIFS('main data'!F$2:F$797,'main data'!A$2:A$797,'Conditions '!D21,'main data'!B$2:B$797,'Conditions '!I$7)</f>
        <v>24322</v>
      </c>
      <c r="J21">
        <f>SUMIFS('main data'!F$2:F$797,'main data'!A$2:A$797,'Conditions '!D21,'main data'!B$2:B$797,'Conditions '!J$7)</f>
        <v>21181</v>
      </c>
      <c r="K21">
        <f>SUMIFS('main data'!F$2:F$797,'main data'!A$2:A$797,'Conditions '!D21,'main data'!B$2:B$797,'Conditions '!K$7)</f>
        <v>0</v>
      </c>
      <c r="L21">
        <f>SUMIFS('main data'!F$2:F$797,'main data'!A$2:A$797,'Conditions '!D21,'main data'!B$2:B$797,'Conditions '!L$7)</f>
        <v>3141</v>
      </c>
      <c r="M21">
        <f>SUMIFS('main data'!F$2:F$797,'main data'!A$2:A$797,'Conditions '!D21,'main data'!B$2:B$797,'Conditions '!M$7)</f>
        <v>0</v>
      </c>
      <c r="N21">
        <f>SUMIFS('main data'!F$2:F$797,'main data'!A$2:A$797,'Conditions '!D21,'main data'!B$2:B$797,'Conditions '!N$7)</f>
        <v>0</v>
      </c>
      <c r="O21">
        <f>SUMIFS('main data'!N$2:N$797,'main data'!A$2:A$797,'Conditions '!D21,'main data'!B$2:B$797,'Conditions '!O$7)</f>
        <v>121814</v>
      </c>
      <c r="P21">
        <f>SUMIFS('main data'!F$2:F$797,'main data'!A$2:A$797,'Conditions '!D21,'main data'!B$2:B$797,'Conditions '!P$7)</f>
        <v>-24755</v>
      </c>
      <c r="Q21">
        <f>SUMIFS('main data'!N$2:N$797,'main data'!A$2:A$797,'Conditions '!D21,'main data'!B$2:B$797,'Conditions '!P$7)</f>
        <v>-35495</v>
      </c>
      <c r="R21">
        <f>SUMIFS('main data'!E$2:E$797,'main data'!A$2:A$797,'Conditions '!D21,'main data'!B$2:B$797,'Conditions '!P$7)</f>
        <v>0</v>
      </c>
      <c r="S21">
        <f>SUMIFS('main data'!J$2:J$797,'main data'!A$2:A$797,'Conditions '!D21,'main data'!B$2:B$797,'Conditions '!S$7)</f>
        <v>56739</v>
      </c>
      <c r="T21">
        <f>SUMIFS('main data'!L$2:L$797,'main data'!A$2:A$797,'Conditions '!D21,'main data'!B$2:B$797,'Conditions '!S$7)</f>
        <v>3159</v>
      </c>
      <c r="U21">
        <f>SUMIFS('main data'!M$2:M$797,'main data'!A$2:A$797,'Conditions '!D21,'main data'!B$2:B$797,'Conditions '!S$7)</f>
        <v>15300</v>
      </c>
      <c r="V21">
        <f>SUMIFS('main data'!O$2:O$797,'main data'!A$2:A$797,'Conditions '!D21,'main data'!B$2:B$797,'Conditions '!V$6)</f>
        <v>75198</v>
      </c>
      <c r="W21">
        <f>SUMIFS('main data'!L$2:L$797,'main data'!A$2:A$797,'Conditions '!D21,'main data'!B$2:B$797,'Conditions '!W$7)</f>
        <v>12978</v>
      </c>
      <c r="X21">
        <f>-SUMIFS('main data'!P$2:P$797,'main data'!A$2:A$797,'Conditions '!D21,'main data'!B$2:B$797,'Conditions '!W$7)</f>
        <v>48473</v>
      </c>
      <c r="Y21">
        <f>-SUMIFS('main data'!O$2:O$797,'main data'!A$2:A$797,'Conditions '!D21,'main data'!B$2:B$797,'Conditions '!W$7)</f>
        <v>14272</v>
      </c>
      <c r="Z21" s="6">
        <v>2417.2539533333334</v>
      </c>
      <c r="AA21" s="6">
        <f t="shared" si="2"/>
        <v>34201</v>
      </c>
      <c r="AB21" s="6">
        <f t="shared" si="3"/>
        <v>13680.400000000001</v>
      </c>
      <c r="AC21" s="6"/>
      <c r="AE21">
        <f t="shared" si="4"/>
        <v>0.36769101996891068</v>
      </c>
      <c r="AF21">
        <f t="shared" si="5"/>
        <v>2.5608832556100283</v>
      </c>
      <c r="AG21">
        <f t="shared" si="6"/>
        <v>21.105863127266929</v>
      </c>
      <c r="AH21">
        <f t="shared" si="7"/>
        <v>0</v>
      </c>
      <c r="AI21">
        <f t="shared" si="8"/>
        <v>3.1298577065646298</v>
      </c>
      <c r="AJ21">
        <f t="shared" si="9"/>
        <v>0</v>
      </c>
      <c r="AK21">
        <f t="shared" si="10"/>
        <v>0</v>
      </c>
      <c r="AL21">
        <f t="shared" si="11"/>
        <v>82.384619173494016</v>
      </c>
      <c r="AM21">
        <f t="shared" si="12"/>
        <v>24.667184822033562</v>
      </c>
      <c r="AN21">
        <f t="shared" si="13"/>
        <v>35.369086053649006</v>
      </c>
      <c r="AO21">
        <f t="shared" si="14"/>
        <v>46.57839000443299</v>
      </c>
      <c r="AP21">
        <f t="shared" si="15"/>
        <v>2.5932979788858423</v>
      </c>
      <c r="AQ21">
        <f t="shared" si="16"/>
        <v>12.560132661270462</v>
      </c>
      <c r="AR21">
        <f t="shared" si="17"/>
        <v>56.53772569652039</v>
      </c>
      <c r="AS21">
        <f t="shared" si="18"/>
        <v>3.1477938538801866</v>
      </c>
      <c r="AT21">
        <f t="shared" si="19"/>
        <v>15.245725218223125</v>
      </c>
      <c r="AU21">
        <f t="shared" si="20"/>
        <v>74.931244768623699</v>
      </c>
      <c r="AV21">
        <f t="shared" si="21"/>
        <v>61.731820644589291</v>
      </c>
      <c r="AW21">
        <f t="shared" si="22"/>
        <v>99.598429590657261</v>
      </c>
      <c r="AX21">
        <f t="shared" si="0"/>
        <v>63.610035308281795</v>
      </c>
    </row>
    <row r="22" spans="4:50" ht="15.75" x14ac:dyDescent="0.25">
      <c r="D22" s="1" t="s">
        <v>94</v>
      </c>
      <c r="E22">
        <f>SUMIFS('main data'!F$2:F$797,'main data'!A$2:A$797,'Conditions '!D22,'main data'!B$2:B$797,'Conditions '!E$7)</f>
        <v>36270</v>
      </c>
      <c r="F22">
        <f>SUMIFS('main data'!F$2:F$797,'main data'!A$2:A$797,'Conditions '!D22,'main data'!B$2:B$797,'Conditions '!F$7)</f>
        <v>-2782</v>
      </c>
      <c r="G22">
        <f>SUMIFS('main data'!F$2:F$797,'main data'!A$2:A$797,'Conditions '!D22,'main data'!B$2:B$797,'Conditions '!G$7)</f>
        <v>-1345</v>
      </c>
      <c r="H22">
        <f t="shared" si="1"/>
        <v>-4127</v>
      </c>
      <c r="I22">
        <f>SUMIFS('main data'!F$2:F$797,'main data'!A$2:A$797,'Conditions '!D22,'main data'!B$2:B$797,'Conditions '!I$7)</f>
        <v>9361</v>
      </c>
      <c r="J22">
        <f>SUMIFS('main data'!F$2:F$797,'main data'!A$2:A$797,'Conditions '!D22,'main data'!B$2:B$797,'Conditions '!J$7)</f>
        <v>7949</v>
      </c>
      <c r="K22">
        <f>SUMIFS('main data'!F$2:F$797,'main data'!A$2:A$797,'Conditions '!D22,'main data'!B$2:B$797,'Conditions '!K$7)</f>
        <v>0</v>
      </c>
      <c r="L22">
        <f>SUMIFS('main data'!F$2:F$797,'main data'!A$2:A$797,'Conditions '!D22,'main data'!B$2:B$797,'Conditions '!L$7)</f>
        <v>551</v>
      </c>
      <c r="M22">
        <f>SUMIFS('main data'!F$2:F$797,'main data'!A$2:A$797,'Conditions '!D22,'main data'!B$2:B$797,'Conditions '!M$7)</f>
        <v>860</v>
      </c>
      <c r="N22">
        <f>SUMIFS('main data'!F$2:F$797,'main data'!A$2:A$797,'Conditions '!D22,'main data'!B$2:B$797,'Conditions '!N$7)</f>
        <v>0</v>
      </c>
      <c r="O22">
        <f>SUMIFS('main data'!N$2:N$797,'main data'!A$2:A$797,'Conditions '!D22,'main data'!B$2:B$797,'Conditions '!O$7)</f>
        <v>21951</v>
      </c>
      <c r="P22">
        <f>SUMIFS('main data'!F$2:F$797,'main data'!A$2:A$797,'Conditions '!D22,'main data'!B$2:B$797,'Conditions '!P$7)</f>
        <v>-3942</v>
      </c>
      <c r="Q22">
        <f>SUMIFS('main data'!N$2:N$797,'main data'!A$2:A$797,'Conditions '!D22,'main data'!B$2:B$797,'Conditions '!P$7)</f>
        <v>-2336</v>
      </c>
      <c r="R22">
        <f>SUMIFS('main data'!E$2:E$797,'main data'!A$2:A$797,'Conditions '!D22,'main data'!B$2:B$797,'Conditions '!P$7)</f>
        <v>0</v>
      </c>
      <c r="S22">
        <f>SUMIFS('main data'!J$2:J$797,'main data'!A$2:A$797,'Conditions '!D22,'main data'!B$2:B$797,'Conditions '!S$7)</f>
        <v>4369</v>
      </c>
      <c r="T22">
        <f>SUMIFS('main data'!L$2:L$797,'main data'!A$2:A$797,'Conditions '!D22,'main data'!B$2:B$797,'Conditions '!S$7)</f>
        <v>2084</v>
      </c>
      <c r="U22">
        <f>SUMIFS('main data'!M$2:M$797,'main data'!A$2:A$797,'Conditions '!D22,'main data'!B$2:B$797,'Conditions '!S$7)</f>
        <v>0</v>
      </c>
      <c r="V22">
        <f>SUMIFS('main data'!O$2:O$797,'main data'!A$2:A$797,'Conditions '!D22,'main data'!B$2:B$797,'Conditions '!V$6)</f>
        <v>6452</v>
      </c>
      <c r="W22">
        <f>SUMIFS('main data'!L$2:L$797,'main data'!A$2:A$797,'Conditions '!D22,'main data'!B$2:B$797,'Conditions '!W$7)</f>
        <v>1669</v>
      </c>
      <c r="X22">
        <f>-SUMIFS('main data'!P$2:P$797,'main data'!A$2:A$797,'Conditions '!D22,'main data'!B$2:B$797,'Conditions '!W$7)</f>
        <v>4005</v>
      </c>
      <c r="Y22">
        <f>-SUMIFS('main data'!O$2:O$797,'main data'!A$2:A$797,'Conditions '!D22,'main data'!B$2:B$797,'Conditions '!W$7)</f>
        <v>63</v>
      </c>
      <c r="Z22" s="6">
        <v>428.91815217391303</v>
      </c>
      <c r="AA22" s="6">
        <f t="shared" si="2"/>
        <v>3942</v>
      </c>
      <c r="AB22" s="6">
        <f t="shared" si="3"/>
        <v>1576.8000000000002</v>
      </c>
      <c r="AC22" s="6"/>
      <c r="AE22">
        <f t="shared" si="4"/>
        <v>7.6702508960573477</v>
      </c>
      <c r="AF22">
        <f t="shared" si="5"/>
        <v>3.7082988695891923</v>
      </c>
      <c r="AG22">
        <f t="shared" si="6"/>
        <v>21.916184174248691</v>
      </c>
      <c r="AH22">
        <f t="shared" si="7"/>
        <v>0</v>
      </c>
      <c r="AI22">
        <f t="shared" si="8"/>
        <v>1.5191618417424868</v>
      </c>
      <c r="AJ22">
        <f t="shared" si="9"/>
        <v>2.3711055969120487</v>
      </c>
      <c r="AK22">
        <f t="shared" si="10"/>
        <v>0</v>
      </c>
      <c r="AL22">
        <f t="shared" si="11"/>
        <v>165.23165231652317</v>
      </c>
      <c r="AM22">
        <f t="shared" si="12"/>
        <v>10.868486352357321</v>
      </c>
      <c r="AN22">
        <f t="shared" si="13"/>
        <v>6.4405845051006345</v>
      </c>
      <c r="AO22">
        <f t="shared" si="14"/>
        <v>19.903421256434786</v>
      </c>
      <c r="AP22">
        <f t="shared" si="15"/>
        <v>9.4938727165049421</v>
      </c>
      <c r="AQ22">
        <f t="shared" si="16"/>
        <v>0</v>
      </c>
      <c r="AR22">
        <f t="shared" si="17"/>
        <v>12.045767852219464</v>
      </c>
      <c r="AS22">
        <f t="shared" si="18"/>
        <v>5.7457954232147781</v>
      </c>
      <c r="AT22">
        <f t="shared" si="19"/>
        <v>0</v>
      </c>
      <c r="AU22">
        <f t="shared" si="20"/>
        <v>17.788806175902948</v>
      </c>
      <c r="AV22">
        <f t="shared" si="21"/>
        <v>29.392738371828163</v>
      </c>
      <c r="AW22">
        <f t="shared" si="22"/>
        <v>28.660049627791562</v>
      </c>
      <c r="AX22">
        <f t="shared" si="0"/>
        <v>97.926440420014998</v>
      </c>
    </row>
    <row r="83" spans="27:44" x14ac:dyDescent="0.25">
      <c r="AA83">
        <v>337.20000000000005</v>
      </c>
    </row>
    <row r="84" spans="27:44" x14ac:dyDescent="0.25">
      <c r="AA84">
        <v>137.6</v>
      </c>
    </row>
    <row r="85" spans="27:44" x14ac:dyDescent="0.25">
      <c r="AA85">
        <v>266.40000000000003</v>
      </c>
    </row>
    <row r="86" spans="27:44" x14ac:dyDescent="0.25">
      <c r="AA86">
        <v>421.20000000000005</v>
      </c>
    </row>
    <row r="87" spans="27:44" x14ac:dyDescent="0.25">
      <c r="AA87">
        <v>120.4</v>
      </c>
    </row>
    <row r="88" spans="27:44" x14ac:dyDescent="0.25">
      <c r="AA88">
        <v>139.20000000000002</v>
      </c>
    </row>
    <row r="89" spans="27:44" x14ac:dyDescent="0.25">
      <c r="AA89">
        <v>406</v>
      </c>
    </row>
    <row r="90" spans="27:44" x14ac:dyDescent="0.25">
      <c r="AA90">
        <v>237.60000000000002</v>
      </c>
    </row>
    <row r="91" spans="27:44" x14ac:dyDescent="0.25">
      <c r="AA91">
        <v>15514</v>
      </c>
    </row>
    <row r="92" spans="27:44" x14ac:dyDescent="0.25">
      <c r="AA92">
        <v>1817.6000000000001</v>
      </c>
    </row>
    <row r="93" spans="27:44" x14ac:dyDescent="0.25">
      <c r="AA93">
        <v>332</v>
      </c>
      <c r="AR93">
        <v>843</v>
      </c>
    </row>
    <row r="94" spans="27:44" x14ac:dyDescent="0.25">
      <c r="AA94">
        <v>13.600000000000001</v>
      </c>
      <c r="AR94">
        <v>344</v>
      </c>
    </row>
    <row r="95" spans="27:44" x14ac:dyDescent="0.25">
      <c r="AA95">
        <v>36.800000000000004</v>
      </c>
      <c r="AR95">
        <v>666</v>
      </c>
    </row>
    <row r="96" spans="27:44" x14ac:dyDescent="0.25">
      <c r="AA96">
        <v>13680.400000000001</v>
      </c>
      <c r="AR96">
        <v>1053</v>
      </c>
    </row>
    <row r="97" spans="27:44" x14ac:dyDescent="0.25">
      <c r="AA97">
        <v>1576.8000000000002</v>
      </c>
      <c r="AR97">
        <v>301</v>
      </c>
    </row>
    <row r="98" spans="27:44" x14ac:dyDescent="0.25">
      <c r="AR98">
        <v>348</v>
      </c>
    </row>
    <row r="99" spans="27:44" x14ac:dyDescent="0.25">
      <c r="AR99">
        <v>1015</v>
      </c>
    </row>
    <row r="100" spans="27:44" x14ac:dyDescent="0.25">
      <c r="AR100">
        <v>594</v>
      </c>
    </row>
    <row r="101" spans="27:44" x14ac:dyDescent="0.25">
      <c r="AR101">
        <v>38785</v>
      </c>
    </row>
    <row r="102" spans="27:44" x14ac:dyDescent="0.25">
      <c r="AR102">
        <v>4544</v>
      </c>
    </row>
    <row r="103" spans="27:44" x14ac:dyDescent="0.25">
      <c r="AR103">
        <v>830</v>
      </c>
    </row>
    <row r="104" spans="27:44" x14ac:dyDescent="0.25">
      <c r="AR104">
        <v>34</v>
      </c>
    </row>
    <row r="105" spans="27:44" x14ac:dyDescent="0.25">
      <c r="AR105">
        <v>92</v>
      </c>
    </row>
    <row r="106" spans="27:44" x14ac:dyDescent="0.25">
      <c r="AR106">
        <v>34201</v>
      </c>
    </row>
    <row r="107" spans="27:44" x14ac:dyDescent="0.25">
      <c r="AR107">
        <v>3942</v>
      </c>
    </row>
  </sheetData>
  <mergeCells count="4">
    <mergeCell ref="AE5:AF5"/>
    <mergeCell ref="AG5:AK5"/>
    <mergeCell ref="AO6:AQ6"/>
    <mergeCell ref="AR6:AT6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4C9A47C-97D2-419F-964E-8E1631355E8D}">
          <x14:formula1>
            <xm:f>'main data'!$B$2:$B$54</xm:f>
          </x14:formula1>
          <xm:sqref>C7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data</vt:lpstr>
      <vt:lpstr>2019</vt:lpstr>
      <vt:lpstr>Conditions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Shayan Naderi</dc:creator>
  <cp:lastModifiedBy>Shayan Naderi</cp:lastModifiedBy>
  <dcterms:created xsi:type="dcterms:W3CDTF">2015-06-05T18:17:20Z</dcterms:created>
  <dcterms:modified xsi:type="dcterms:W3CDTF">2022-02-08T05:44:24Z</dcterms:modified>
</cp:coreProperties>
</file>