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febazaar/Desktop/CourseAI/"/>
    </mc:Choice>
  </mc:AlternateContent>
  <xr:revisionPtr revIDLastSave="0" documentId="13_ncr:1_{B8984B97-6893-AC41-8365-5013ADAEA55C}" xr6:coauthVersionLast="47" xr6:coauthVersionMax="47" xr10:uidLastSave="{00000000-0000-0000-0000-000000000000}"/>
  <bookViews>
    <workbookView xWindow="3420" yWindow="500" windowWidth="25380" windowHeight="16140" xr2:uid="{7954403B-DE25-5F4A-AF10-5EC461BD93BA}"/>
  </bookViews>
  <sheets>
    <sheet name="Sheet1" sheetId="1" r:id="rId1"/>
  </sheets>
  <definedNames>
    <definedName name="_xlchart.v1.0" hidden="1">Sheet1!$U$2:$U$25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" i="1" l="1"/>
  <c r="T2" i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T16" i="1"/>
  <c r="T19" i="1"/>
  <c r="T20" i="1"/>
  <c r="T21" i="1"/>
  <c r="S15" i="1"/>
  <c r="T15" i="1" s="1"/>
  <c r="S16" i="1"/>
  <c r="S17" i="1"/>
  <c r="T17" i="1" s="1"/>
  <c r="S18" i="1"/>
  <c r="T18" i="1" s="1"/>
  <c r="S19" i="1"/>
  <c r="S20" i="1"/>
  <c r="S21" i="1"/>
  <c r="S22" i="1"/>
  <c r="T22" i="1" s="1"/>
  <c r="S23" i="1"/>
  <c r="T23" i="1" s="1"/>
  <c r="S24" i="1"/>
  <c r="T24" i="1" s="1"/>
  <c r="S25" i="1"/>
  <c r="T25" i="1" s="1"/>
  <c r="S14" i="1"/>
  <c r="T14" i="1" s="1"/>
  <c r="Q15" i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14" i="1"/>
  <c r="P15" i="1"/>
  <c r="P16" i="1"/>
  <c r="P17" i="1"/>
  <c r="P18" i="1"/>
  <c r="P19" i="1"/>
  <c r="P20" i="1"/>
  <c r="P21" i="1"/>
  <c r="P22" i="1"/>
  <c r="P23" i="1"/>
  <c r="P24" i="1"/>
  <c r="P25" i="1"/>
  <c r="P14" i="1"/>
  <c r="K14" i="1"/>
  <c r="K15" i="1"/>
  <c r="K16" i="1"/>
  <c r="K17" i="1"/>
  <c r="K18" i="1"/>
  <c r="K19" i="1"/>
  <c r="K20" i="1"/>
  <c r="K21" i="1"/>
  <c r="K22" i="1"/>
  <c r="K23" i="1"/>
  <c r="K24" i="1"/>
  <c r="K25" i="1"/>
  <c r="H14" i="1"/>
  <c r="H15" i="1"/>
  <c r="H16" i="1"/>
  <c r="H17" i="1"/>
  <c r="H18" i="1"/>
  <c r="H19" i="1"/>
  <c r="H20" i="1"/>
  <c r="H21" i="1"/>
  <c r="H22" i="1"/>
  <c r="H23" i="1"/>
  <c r="H24" i="1"/>
  <c r="H25" i="1"/>
  <c r="F14" i="1"/>
  <c r="F15" i="1"/>
  <c r="F16" i="1"/>
  <c r="F17" i="1"/>
  <c r="F18" i="1"/>
  <c r="F19" i="1"/>
  <c r="F20" i="1"/>
  <c r="F21" i="1"/>
  <c r="F22" i="1"/>
  <c r="F23" i="1"/>
  <c r="F24" i="1"/>
  <c r="F25" i="1"/>
  <c r="D14" i="1"/>
  <c r="D15" i="1"/>
  <c r="D16" i="1"/>
  <c r="D17" i="1"/>
  <c r="D18" i="1"/>
  <c r="D19" i="1"/>
  <c r="D20" i="1"/>
  <c r="D21" i="1"/>
  <c r="D22" i="1"/>
  <c r="D23" i="1"/>
  <c r="D24" i="1"/>
  <c r="D25" i="1"/>
  <c r="Q5" i="1"/>
  <c r="Q6" i="1" s="1"/>
  <c r="Q7" i="1" s="1"/>
  <c r="Q8" i="1" s="1"/>
  <c r="Q9" i="1" s="1"/>
  <c r="Q10" i="1" s="1"/>
  <c r="Q11" i="1" s="1"/>
  <c r="Q12" i="1" s="1"/>
  <c r="Q13" i="1" s="1"/>
  <c r="S3" i="1"/>
  <c r="S4" i="1"/>
  <c r="S2" i="1"/>
  <c r="K3" i="1"/>
  <c r="K4" i="1"/>
  <c r="K5" i="1"/>
  <c r="K6" i="1"/>
  <c r="K7" i="1"/>
  <c r="P7" i="1" s="1"/>
  <c r="K8" i="1"/>
  <c r="K9" i="1"/>
  <c r="K10" i="1"/>
  <c r="K11" i="1"/>
  <c r="K12" i="1"/>
  <c r="K13" i="1"/>
  <c r="H3" i="1"/>
  <c r="H4" i="1"/>
  <c r="H5" i="1"/>
  <c r="H6" i="1"/>
  <c r="H7" i="1"/>
  <c r="H8" i="1"/>
  <c r="H9" i="1"/>
  <c r="H10" i="1"/>
  <c r="H11" i="1"/>
  <c r="H12" i="1"/>
  <c r="H13" i="1"/>
  <c r="F3" i="1"/>
  <c r="F4" i="1"/>
  <c r="F5" i="1"/>
  <c r="F6" i="1"/>
  <c r="F7" i="1"/>
  <c r="F8" i="1"/>
  <c r="F9" i="1"/>
  <c r="F10" i="1"/>
  <c r="F11" i="1"/>
  <c r="F12" i="1"/>
  <c r="F13" i="1"/>
  <c r="D3" i="1"/>
  <c r="D4" i="1"/>
  <c r="D5" i="1"/>
  <c r="D6" i="1"/>
  <c r="D7" i="1"/>
  <c r="D8" i="1"/>
  <c r="D9" i="1"/>
  <c r="D10" i="1"/>
  <c r="D11" i="1"/>
  <c r="D12" i="1"/>
  <c r="D13" i="1"/>
  <c r="K2" i="1"/>
  <c r="P2" i="1" s="1"/>
  <c r="H2" i="1"/>
  <c r="F2" i="1"/>
  <c r="D2" i="1"/>
  <c r="U14" i="1" l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P13" i="1"/>
  <c r="P10" i="1"/>
  <c r="P6" i="1"/>
  <c r="P11" i="1"/>
  <c r="P3" i="1"/>
  <c r="T3" i="1" s="1"/>
  <c r="P9" i="1"/>
  <c r="P5" i="1"/>
  <c r="P8" i="1"/>
  <c r="P12" i="1"/>
  <c r="P4" i="1"/>
  <c r="T4" i="1" s="1"/>
  <c r="S6" i="1"/>
  <c r="T6" i="1" s="1"/>
  <c r="S5" i="1"/>
  <c r="T5" i="1" l="1"/>
  <c r="S7" i="1"/>
  <c r="T7" i="1" s="1"/>
  <c r="S8" i="1" l="1"/>
  <c r="T8" i="1" s="1"/>
  <c r="S9" i="1" l="1"/>
  <c r="T9" i="1" s="1"/>
  <c r="S10" i="1" l="1"/>
  <c r="T10" i="1" s="1"/>
  <c r="S11" i="1" l="1"/>
  <c r="T11" i="1" s="1"/>
  <c r="S12" i="1" l="1"/>
  <c r="T12" i="1" s="1"/>
  <c r="S13" i="1"/>
  <c r="T13" i="1" s="1"/>
</calcChain>
</file>

<file path=xl/sharedStrings.xml><?xml version="1.0" encoding="utf-8"?>
<sst xmlns="http://schemas.openxmlformats.org/spreadsheetml/2006/main" count="32" uniqueCount="32">
  <si>
    <t>گذر ماه از شروع کار</t>
  </si>
  <si>
    <t>تمامی اعداد به تومان هستند.</t>
  </si>
  <si>
    <t>بهمن گشت</t>
  </si>
  <si>
    <t>تسهیلات</t>
  </si>
  <si>
    <t>تور</t>
  </si>
  <si>
    <t>حسابداری</t>
  </si>
  <si>
    <t>ناوگان</t>
  </si>
  <si>
    <t>آبدارچی</t>
  </si>
  <si>
    <t>۲۱-۲۲</t>
  </si>
  <si>
    <t>سینور و هتل</t>
  </si>
  <si>
    <t>هتل سینور مشهد</t>
  </si>
  <si>
    <t>نیروی انسانی (فرانتند)</t>
  </si>
  <si>
    <t>نیروی انسانی (بکند)</t>
  </si>
  <si>
    <t>نیروی انسانی (هوش)</t>
  </si>
  <si>
    <t>زیرساخت</t>
  </si>
  <si>
    <t>سرویس‌های طرف سوم</t>
  </si>
  <si>
    <t>هزینه واحد نیروی فنی</t>
  </si>
  <si>
    <t>تعداد نیروی بکند</t>
  </si>
  <si>
    <t>تعداد نیروی فرانتند</t>
  </si>
  <si>
    <t>تعداد نیروی هوش</t>
  </si>
  <si>
    <t>تعداد نیروی عملیات</t>
  </si>
  <si>
    <t>نیروی انسانی (عملیات)</t>
  </si>
  <si>
    <t>هزینه واحد نیروی عملیات</t>
  </si>
  <si>
    <t>مجموع هزینه‌ها</t>
  </si>
  <si>
    <t>تعداد کاربران اشتراکی برنامه</t>
  </si>
  <si>
    <t>اشتراک هر نفر در سایت به صورت ماهانه</t>
  </si>
  <si>
    <t>درآمد مجموعه</t>
  </si>
  <si>
    <t>هزینه مشاور فنی</t>
  </si>
  <si>
    <t>هزینه‌های دیگر (مارکتینگ و ...)</t>
  </si>
  <si>
    <t xml:space="preserve">درآمد - هزینه </t>
  </si>
  <si>
    <t>سرمایه مورد نیاز با ضریب خطای ۱.۵</t>
  </si>
  <si>
    <t>سرمایه خالص مجموعه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</si>
</sst>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[$-3000401]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60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41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3" applyFill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3" fillId="0" borderId="0" xfId="2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4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9" fontId="2" fillId="0" borderId="0" xfId="1" applyNumberFormat="1" applyFill="1" applyAlignment="1">
      <alignment horizontal="center" vertical="center"/>
    </xf>
    <xf numFmtId="41" fontId="0" fillId="0" borderId="0" xfId="5" applyFont="1" applyFill="1" applyAlignment="1">
      <alignment horizontal="center" vertical="center"/>
    </xf>
    <xf numFmtId="43" fontId="0" fillId="0" borderId="0" xfId="0" applyNumberFormat="1" applyFill="1" applyAlignment="1">
      <alignment horizontal="center" vertical="center"/>
    </xf>
    <xf numFmtId="0" fontId="1" fillId="6" borderId="0" xfId="3" applyFont="1" applyFill="1" applyAlignment="1">
      <alignment horizontal="center" vertical="center"/>
    </xf>
    <xf numFmtId="0" fontId="1" fillId="7" borderId="0" xfId="3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readingOrder="2"/>
    </xf>
    <xf numFmtId="0" fontId="1" fillId="0" borderId="0" xfId="2" applyFont="1" applyFill="1" applyAlignment="1">
      <alignment horizontal="center" vertical="center"/>
    </xf>
    <xf numFmtId="0" fontId="1" fillId="9" borderId="0" xfId="2" applyFont="1" applyFill="1" applyAlignment="1">
      <alignment horizontal="center" vertical="center"/>
    </xf>
    <xf numFmtId="0" fontId="1" fillId="5" borderId="0" xfId="4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readingOrder="2"/>
    </xf>
    <xf numFmtId="0" fontId="1" fillId="8" borderId="0" xfId="3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41" fontId="1" fillId="0" borderId="0" xfId="5" applyFont="1" applyFill="1" applyAlignment="1">
      <alignment horizontal="center" vertical="center"/>
    </xf>
    <xf numFmtId="0" fontId="1" fillId="0" borderId="0" xfId="3" applyFont="1" applyFill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41" fontId="1" fillId="9" borderId="0" xfId="0" applyNumberFormat="1" applyFont="1" applyFill="1" applyAlignment="1">
      <alignment horizontal="center" vertical="center"/>
    </xf>
    <xf numFmtId="9" fontId="1" fillId="0" borderId="0" xfId="1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6">
    <cellStyle name="60% - Accent2" xfId="4" builtinId="36"/>
    <cellStyle name="Bad" xfId="2" builtinId="27"/>
    <cellStyle name="Comma [0]" xfId="5" builtinId="6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8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تعداد</a:t>
            </a:r>
            <a:r>
              <a:rPr lang="fa-IR" baseline="0"/>
              <a:t> کاربران اشتراکی برنامه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160</c:v>
                </c:pt>
                <c:pt idx="4">
                  <c:v>256</c:v>
                </c:pt>
                <c:pt idx="5">
                  <c:v>410</c:v>
                </c:pt>
                <c:pt idx="6">
                  <c:v>656</c:v>
                </c:pt>
                <c:pt idx="7">
                  <c:v>1050</c:v>
                </c:pt>
                <c:pt idx="8">
                  <c:v>1680</c:v>
                </c:pt>
                <c:pt idx="9">
                  <c:v>2688</c:v>
                </c:pt>
                <c:pt idx="10">
                  <c:v>4301</c:v>
                </c:pt>
                <c:pt idx="11">
                  <c:v>6882</c:v>
                </c:pt>
                <c:pt idx="12">
                  <c:v>9635</c:v>
                </c:pt>
                <c:pt idx="13">
                  <c:v>13489</c:v>
                </c:pt>
                <c:pt idx="14">
                  <c:v>18885</c:v>
                </c:pt>
                <c:pt idx="15">
                  <c:v>26439</c:v>
                </c:pt>
                <c:pt idx="16">
                  <c:v>37015</c:v>
                </c:pt>
                <c:pt idx="17">
                  <c:v>51821</c:v>
                </c:pt>
                <c:pt idx="18">
                  <c:v>72549</c:v>
                </c:pt>
                <c:pt idx="19">
                  <c:v>101569</c:v>
                </c:pt>
                <c:pt idx="20">
                  <c:v>142197</c:v>
                </c:pt>
                <c:pt idx="21">
                  <c:v>199076</c:v>
                </c:pt>
                <c:pt idx="22">
                  <c:v>278706</c:v>
                </c:pt>
                <c:pt idx="23">
                  <c:v>390188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1-DC49-8DAE-BEA557A7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031632"/>
        <c:axId val="680033360"/>
      </c:lineChart>
      <c:catAx>
        <c:axId val="68003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680033360"/>
        <c:crosses val="autoZero"/>
        <c:auto val="1"/>
        <c:lblAlgn val="ctr"/>
        <c:lblOffset val="100"/>
        <c:noMultiLvlLbl val="0"/>
      </c:catAx>
      <c:valAx>
        <c:axId val="6800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68003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سرمایه خالص</a:t>
            </a:r>
            <a:r>
              <a:rPr lang="fa-IR" baseline="0"/>
              <a:t> مجموعه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Sheet1!$U$2:$U$25</c:f>
              <c:numCache>
                <c:formatCode>_(* #,##0_);_(* \(#,##0\);_(* "-"_);_(@_)</c:formatCode>
                <c:ptCount val="24"/>
                <c:pt idx="0">
                  <c:v>-260000000</c:v>
                </c:pt>
                <c:pt idx="1">
                  <c:v>-520000000</c:v>
                </c:pt>
                <c:pt idx="2">
                  <c:v>-774000000</c:v>
                </c:pt>
                <c:pt idx="3">
                  <c:v>-1024400000</c:v>
                </c:pt>
                <c:pt idx="4">
                  <c:v>-1269040000</c:v>
                </c:pt>
                <c:pt idx="5">
                  <c:v>-1504440000</c:v>
                </c:pt>
                <c:pt idx="6">
                  <c:v>-1725080000</c:v>
                </c:pt>
                <c:pt idx="7">
                  <c:v>-1922080000</c:v>
                </c:pt>
                <c:pt idx="8">
                  <c:v>-2081280000</c:v>
                </c:pt>
                <c:pt idx="9">
                  <c:v>-2180000000</c:v>
                </c:pt>
                <c:pt idx="10">
                  <c:v>-2181940000</c:v>
                </c:pt>
                <c:pt idx="11">
                  <c:v>-2029020000</c:v>
                </c:pt>
                <c:pt idx="12">
                  <c:v>-1458520000</c:v>
                </c:pt>
                <c:pt idx="13">
                  <c:v>-502620000</c:v>
                </c:pt>
                <c:pt idx="14">
                  <c:v>992880000</c:v>
                </c:pt>
                <c:pt idx="15">
                  <c:v>3243780000</c:v>
                </c:pt>
                <c:pt idx="16">
                  <c:v>6552280000</c:v>
                </c:pt>
                <c:pt idx="17">
                  <c:v>11341380000</c:v>
                </c:pt>
                <c:pt idx="18">
                  <c:v>18203280000</c:v>
                </c:pt>
                <c:pt idx="19">
                  <c:v>27967180000</c:v>
                </c:pt>
                <c:pt idx="20">
                  <c:v>41793880000</c:v>
                </c:pt>
                <c:pt idx="21">
                  <c:v>61308480000</c:v>
                </c:pt>
                <c:pt idx="22">
                  <c:v>88786080000</c:v>
                </c:pt>
                <c:pt idx="23">
                  <c:v>127411880000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6-FD4D-8DE8-A05C05D02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569424"/>
        <c:axId val="772292240"/>
      </c:scatterChart>
      <c:valAx>
        <c:axId val="121356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772292240"/>
        <c:crosses val="autoZero"/>
        <c:crossBetween val="midCat"/>
      </c:valAx>
      <c:valAx>
        <c:axId val="7722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121356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396240</xdr:colOff>
      <xdr:row>29</xdr:row>
      <xdr:rowOff>86360</xdr:rowOff>
    </xdr:from>
    <xdr:to>
      <xdr:col>15</xdr:col>
      <xdr:colOff>1828800</xdr:colOff>
      <xdr:row>42</xdr:row>
      <xdr:rowOff>187960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C196D-552D-3C12-AF1C-300B7225D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2473960</xdr:colOff>
      <xdr:row>29</xdr:row>
      <xdr:rowOff>106680</xdr:rowOff>
    </xdr:from>
    <xdr:to>
      <xdr:col>18</xdr:col>
      <xdr:colOff>228600</xdr:colOff>
      <xdr:row>43</xdr:row>
      <xdr:rowOff>5080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A47DF2-3767-132D-76DD-5BB369ECD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50C2-F808-7C48-8C5F-376B7111DC1A}">
  <dimension ref="A1:BH72"/>
  <sheetViews>
    <sheetView tabSelected="1" topLeftCell="N24" zoomScale="117" zoomScaleNormal="125" workbookViewId="0">
      <selection activeCell="P37" sqref="P37"/>
    </sheetView>
  </sheetViews>
  <sheetFormatPr baseColWidth="10" defaultRowHeight="16" x14ac:dyDescent="0.2"/>
  <cols>
    <col min="1" max="1" width="15.1640625" style="1" bestFit="1" customWidth="1"/>
    <col min="2" max="2" width="15.33203125" style="1" bestFit="1" customWidth="1"/>
    <col min="3" max="3" width="12.33203125" style="1" bestFit="1" customWidth="1"/>
    <col min="4" max="4" width="14.1640625" style="1" bestFit="1" customWidth="1"/>
    <col min="5" max="5" width="13.33203125" style="1" bestFit="1" customWidth="1"/>
    <col min="6" max="6" width="15.1640625" style="1" bestFit="1" customWidth="1"/>
    <col min="7" max="7" width="13" style="1" bestFit="1" customWidth="1"/>
    <col min="8" max="8" width="14.83203125" style="1" bestFit="1" customWidth="1"/>
    <col min="9" max="9" width="18.33203125" style="1" bestFit="1" customWidth="1"/>
    <col min="10" max="10" width="14.33203125" style="1" bestFit="1" customWidth="1"/>
    <col min="11" max="11" width="16.33203125" style="1" bestFit="1" customWidth="1"/>
    <col min="12" max="12" width="12" style="1" bestFit="1" customWidth="1"/>
    <col min="13" max="14" width="16.5" style="1" bestFit="1" customWidth="1"/>
    <col min="15" max="15" width="41.1640625" style="1" customWidth="1"/>
    <col min="16" max="16" width="41.1640625" style="1" bestFit="1" customWidth="1"/>
    <col min="17" max="17" width="19" style="1" bestFit="1" customWidth="1"/>
    <col min="18" max="18" width="29.1640625" style="1" bestFit="1" customWidth="1"/>
    <col min="19" max="19" width="36.33203125" style="1" bestFit="1" customWidth="1"/>
    <col min="20" max="20" width="20.5" style="1" customWidth="1"/>
    <col min="21" max="21" width="44.1640625" style="1" customWidth="1"/>
    <col min="22" max="22" width="18.5" style="1" customWidth="1"/>
    <col min="23" max="23" width="26.33203125" style="1" bestFit="1" customWidth="1"/>
    <col min="24" max="24" width="41.83203125" style="1" bestFit="1" customWidth="1"/>
    <col min="25" max="25" width="27.6640625" style="1" customWidth="1"/>
    <col min="26" max="26" width="41.83203125" style="1" bestFit="1" customWidth="1"/>
    <col min="27" max="27" width="39.33203125" style="1" customWidth="1"/>
    <col min="28" max="28" width="30.1640625" style="1" bestFit="1" customWidth="1"/>
    <col min="29" max="29" width="40.1640625" style="1" bestFit="1" customWidth="1"/>
    <col min="30" max="30" width="13.83203125" style="1" bestFit="1" customWidth="1"/>
    <col min="31" max="31" width="9.6640625" style="1" bestFit="1" customWidth="1"/>
    <col min="32" max="32" width="79.1640625" style="1" bestFit="1" customWidth="1"/>
    <col min="33" max="33" width="10.83203125" style="1"/>
    <col min="34" max="34" width="79.1640625" style="1" bestFit="1" customWidth="1"/>
    <col min="35" max="35" width="29.1640625" style="1" bestFit="1" customWidth="1"/>
    <col min="36" max="36" width="16.5" style="1" bestFit="1" customWidth="1"/>
    <col min="37" max="37" width="22.1640625" style="1" bestFit="1" customWidth="1"/>
    <col min="38" max="38" width="15.1640625" style="1" bestFit="1" customWidth="1"/>
    <col min="39" max="39" width="11.6640625" style="1" bestFit="1" customWidth="1"/>
    <col min="40" max="40" width="16.6640625" style="1" bestFit="1" customWidth="1"/>
    <col min="41" max="41" width="30.33203125" style="1" bestFit="1" customWidth="1"/>
    <col min="42" max="42" width="28.6640625" style="1" bestFit="1" customWidth="1"/>
    <col min="43" max="43" width="35.33203125" style="1" bestFit="1" customWidth="1"/>
    <col min="44" max="44" width="18" style="1" bestFit="1" customWidth="1"/>
    <col min="45" max="46" width="24.1640625" style="1" bestFit="1" customWidth="1"/>
    <col min="47" max="47" width="28.5" style="1" bestFit="1" customWidth="1"/>
    <col min="48" max="48" width="22.5" style="1" bestFit="1" customWidth="1"/>
    <col min="49" max="49" width="21.5" style="1" bestFit="1" customWidth="1"/>
    <col min="50" max="50" width="24" style="1" bestFit="1" customWidth="1"/>
    <col min="51" max="51" width="12.5" style="1" bestFit="1" customWidth="1"/>
    <col min="52" max="52" width="12.33203125" style="1" bestFit="1" customWidth="1"/>
    <col min="53" max="53" width="11.1640625" style="1" bestFit="1" customWidth="1"/>
    <col min="54" max="54" width="39.83203125" style="1" bestFit="1" customWidth="1"/>
    <col min="55" max="55" width="35.33203125" style="1" bestFit="1" customWidth="1"/>
    <col min="56" max="56" width="45.6640625" style="1" bestFit="1" customWidth="1"/>
    <col min="57" max="57" width="35.33203125" style="1" bestFit="1" customWidth="1"/>
    <col min="58" max="58" width="45.6640625" style="1" bestFit="1" customWidth="1"/>
    <col min="59" max="16384" width="10.83203125" style="1"/>
  </cols>
  <sheetData>
    <row r="1" spans="1:60" x14ac:dyDescent="0.2">
      <c r="A1" s="19" t="s">
        <v>0</v>
      </c>
      <c r="B1" s="14" t="s">
        <v>16</v>
      </c>
      <c r="C1" s="14" t="s">
        <v>17</v>
      </c>
      <c r="D1" s="14" t="s">
        <v>12</v>
      </c>
      <c r="E1" s="14" t="s">
        <v>18</v>
      </c>
      <c r="F1" s="14" t="s">
        <v>11</v>
      </c>
      <c r="G1" s="14" t="s">
        <v>19</v>
      </c>
      <c r="H1" s="14" t="s">
        <v>13</v>
      </c>
      <c r="I1" s="15" t="s">
        <v>22</v>
      </c>
      <c r="J1" s="15" t="s">
        <v>20</v>
      </c>
      <c r="K1" s="16" t="s">
        <v>21</v>
      </c>
      <c r="L1" s="20" t="s">
        <v>27</v>
      </c>
      <c r="M1" s="21" t="s">
        <v>14</v>
      </c>
      <c r="N1" s="22" t="s">
        <v>15</v>
      </c>
      <c r="O1" s="22" t="s">
        <v>28</v>
      </c>
      <c r="P1" s="18" t="s">
        <v>23</v>
      </c>
      <c r="Q1" s="18" t="s">
        <v>24</v>
      </c>
      <c r="R1" s="18" t="s">
        <v>25</v>
      </c>
      <c r="S1" s="18" t="s">
        <v>26</v>
      </c>
      <c r="T1" s="18" t="s">
        <v>29</v>
      </c>
      <c r="U1" s="18" t="s">
        <v>31</v>
      </c>
      <c r="V1" s="17"/>
      <c r="W1" s="17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4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8"/>
      <c r="BF1" s="8"/>
      <c r="BG1" s="8"/>
      <c r="BH1" s="8"/>
    </row>
    <row r="2" spans="1:60" x14ac:dyDescent="0.2">
      <c r="A2" s="19">
        <v>1</v>
      </c>
      <c r="B2" s="25">
        <v>20000000</v>
      </c>
      <c r="C2" s="23">
        <v>2</v>
      </c>
      <c r="D2" s="25">
        <f>B2*C2</f>
        <v>40000000</v>
      </c>
      <c r="E2" s="23">
        <v>2</v>
      </c>
      <c r="F2" s="25">
        <f>B2*E2</f>
        <v>40000000</v>
      </c>
      <c r="G2" s="23">
        <v>2</v>
      </c>
      <c r="H2" s="25">
        <f>G2*B2</f>
        <v>40000000</v>
      </c>
      <c r="I2" s="25">
        <v>10000000</v>
      </c>
      <c r="J2" s="23">
        <v>5</v>
      </c>
      <c r="K2" s="25">
        <f>I2*J2</f>
        <v>50000000</v>
      </c>
      <c r="L2" s="25">
        <v>25000000</v>
      </c>
      <c r="M2" s="25">
        <v>20000000</v>
      </c>
      <c r="N2" s="25">
        <v>10000000</v>
      </c>
      <c r="O2" s="25">
        <v>35000000</v>
      </c>
      <c r="P2" s="25">
        <f>O2+N2+M2+L2+K2+H2+F2+D2</f>
        <v>260000000</v>
      </c>
      <c r="Q2" s="23">
        <v>0</v>
      </c>
      <c r="R2" s="25">
        <v>60000</v>
      </c>
      <c r="S2" s="25">
        <f>Q2*R2</f>
        <v>0</v>
      </c>
      <c r="T2" s="25">
        <f>S2-P2</f>
        <v>-260000000</v>
      </c>
      <c r="U2" s="25">
        <f>T2</f>
        <v>-260000000</v>
      </c>
      <c r="V2" s="23"/>
      <c r="W2" s="23"/>
      <c r="X2" s="23"/>
      <c r="Y2" s="23"/>
      <c r="Z2" s="23"/>
      <c r="AA2" s="23"/>
      <c r="AB2" s="23"/>
      <c r="AC2" s="26"/>
      <c r="AD2" s="26"/>
      <c r="AE2" s="26"/>
      <c r="AF2" s="26"/>
      <c r="AG2" s="23"/>
      <c r="AH2" s="17"/>
      <c r="AI2" s="8"/>
      <c r="AJ2" s="9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8"/>
      <c r="BE2" s="8"/>
      <c r="BF2" s="8"/>
      <c r="BG2" s="8"/>
      <c r="BH2" s="8"/>
    </row>
    <row r="3" spans="1:60" x14ac:dyDescent="0.2">
      <c r="A3" s="19">
        <v>2</v>
      </c>
      <c r="B3" s="25">
        <v>20000000</v>
      </c>
      <c r="C3" s="23">
        <v>2</v>
      </c>
      <c r="D3" s="25">
        <f t="shared" ref="D3:D25" si="0">B3*C3</f>
        <v>40000000</v>
      </c>
      <c r="E3" s="23">
        <v>2</v>
      </c>
      <c r="F3" s="25">
        <f t="shared" ref="F3:F25" si="1">B3*E3</f>
        <v>40000000</v>
      </c>
      <c r="G3" s="23">
        <v>2</v>
      </c>
      <c r="H3" s="25">
        <f t="shared" ref="H3:H25" si="2">G3*B3</f>
        <v>40000000</v>
      </c>
      <c r="I3" s="25">
        <v>10000000</v>
      </c>
      <c r="J3" s="23">
        <v>5</v>
      </c>
      <c r="K3" s="25">
        <f t="shared" ref="K3:K13" si="3">I3*J3</f>
        <v>50000000</v>
      </c>
      <c r="L3" s="25">
        <v>25000000</v>
      </c>
      <c r="M3" s="25">
        <v>20000000</v>
      </c>
      <c r="N3" s="25">
        <v>10000000</v>
      </c>
      <c r="O3" s="25">
        <v>35000000</v>
      </c>
      <c r="P3" s="25">
        <f>O3+N3+M3+L3+K3+H3+F3+D3</f>
        <v>260000000</v>
      </c>
      <c r="Q3" s="23">
        <v>0</v>
      </c>
      <c r="R3" s="25">
        <v>60000</v>
      </c>
      <c r="S3" s="25">
        <f t="shared" ref="S3:S12" si="4">Q3*R3</f>
        <v>0</v>
      </c>
      <c r="T3" s="25">
        <f t="shared" ref="T3:T25" si="5">S3-P3</f>
        <v>-260000000</v>
      </c>
      <c r="U3" s="25">
        <f>U2+T3</f>
        <v>-520000000</v>
      </c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17"/>
      <c r="AI3" s="8"/>
      <c r="AJ3" s="9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7"/>
      <c r="BD3" s="8"/>
      <c r="BE3" s="8"/>
      <c r="BF3" s="8"/>
      <c r="BG3" s="8"/>
      <c r="BH3" s="8"/>
    </row>
    <row r="4" spans="1:60" x14ac:dyDescent="0.2">
      <c r="A4" s="19">
        <v>3</v>
      </c>
      <c r="B4" s="25">
        <v>20000000</v>
      </c>
      <c r="C4" s="23">
        <v>2</v>
      </c>
      <c r="D4" s="25">
        <f t="shared" si="0"/>
        <v>40000000</v>
      </c>
      <c r="E4" s="23">
        <v>2</v>
      </c>
      <c r="F4" s="25">
        <f t="shared" si="1"/>
        <v>40000000</v>
      </c>
      <c r="G4" s="23">
        <v>2</v>
      </c>
      <c r="H4" s="25">
        <f t="shared" si="2"/>
        <v>40000000</v>
      </c>
      <c r="I4" s="25">
        <v>10000000</v>
      </c>
      <c r="J4" s="23">
        <v>5</v>
      </c>
      <c r="K4" s="25">
        <f t="shared" si="3"/>
        <v>50000000</v>
      </c>
      <c r="L4" s="25">
        <v>25000000</v>
      </c>
      <c r="M4" s="25">
        <v>20000000</v>
      </c>
      <c r="N4" s="25">
        <v>10000000</v>
      </c>
      <c r="O4" s="25">
        <v>35000000</v>
      </c>
      <c r="P4" s="25">
        <f t="shared" ref="P4:P25" si="6">O4+N4+M4+L4+K4+H4+F4+D4</f>
        <v>260000000</v>
      </c>
      <c r="Q4" s="23">
        <v>100</v>
      </c>
      <c r="R4" s="25">
        <v>60000</v>
      </c>
      <c r="S4" s="25">
        <f t="shared" si="4"/>
        <v>6000000</v>
      </c>
      <c r="T4" s="25">
        <f t="shared" si="5"/>
        <v>-254000000</v>
      </c>
      <c r="U4" s="25">
        <f t="shared" ref="U4:U12" si="7">U3+T4</f>
        <v>-774000000</v>
      </c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8"/>
      <c r="AJ4" s="9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7"/>
      <c r="BD4" s="8"/>
      <c r="BE4" s="8"/>
      <c r="BF4" s="8"/>
      <c r="BG4" s="8"/>
      <c r="BH4" s="8"/>
    </row>
    <row r="5" spans="1:60" x14ac:dyDescent="0.2">
      <c r="A5" s="19">
        <v>4</v>
      </c>
      <c r="B5" s="25">
        <v>20000000</v>
      </c>
      <c r="C5" s="23">
        <v>2</v>
      </c>
      <c r="D5" s="25">
        <f t="shared" si="0"/>
        <v>40000000</v>
      </c>
      <c r="E5" s="23">
        <v>2</v>
      </c>
      <c r="F5" s="25">
        <f t="shared" si="1"/>
        <v>40000000</v>
      </c>
      <c r="G5" s="23">
        <v>2</v>
      </c>
      <c r="H5" s="25">
        <f t="shared" si="2"/>
        <v>40000000</v>
      </c>
      <c r="I5" s="25">
        <v>10000000</v>
      </c>
      <c r="J5" s="23">
        <v>5</v>
      </c>
      <c r="K5" s="25">
        <f t="shared" si="3"/>
        <v>50000000</v>
      </c>
      <c r="L5" s="25">
        <v>25000000</v>
      </c>
      <c r="M5" s="25">
        <v>20000000</v>
      </c>
      <c r="N5" s="25">
        <v>10000000</v>
      </c>
      <c r="O5" s="25">
        <v>35000000</v>
      </c>
      <c r="P5" s="25">
        <f t="shared" si="6"/>
        <v>260000000</v>
      </c>
      <c r="Q5" s="23">
        <f>ROUND(Q4*1.6, 0)</f>
        <v>160</v>
      </c>
      <c r="R5" s="25">
        <v>60000</v>
      </c>
      <c r="S5" s="25">
        <f t="shared" si="4"/>
        <v>9600000</v>
      </c>
      <c r="T5" s="25">
        <f t="shared" si="5"/>
        <v>-250400000</v>
      </c>
      <c r="U5" s="25">
        <f t="shared" si="7"/>
        <v>-1024400000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7"/>
      <c r="AI5" s="8"/>
      <c r="AJ5" s="9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7"/>
      <c r="BD5" s="8"/>
      <c r="BE5" s="8"/>
      <c r="BF5" s="8"/>
      <c r="BG5" s="8"/>
      <c r="BH5" s="8"/>
    </row>
    <row r="6" spans="1:60" x14ac:dyDescent="0.2">
      <c r="A6" s="19">
        <v>5</v>
      </c>
      <c r="B6" s="25">
        <v>20000000</v>
      </c>
      <c r="C6" s="23">
        <v>2</v>
      </c>
      <c r="D6" s="25">
        <f t="shared" si="0"/>
        <v>40000000</v>
      </c>
      <c r="E6" s="23">
        <v>2</v>
      </c>
      <c r="F6" s="25">
        <f t="shared" si="1"/>
        <v>40000000</v>
      </c>
      <c r="G6" s="23">
        <v>2</v>
      </c>
      <c r="H6" s="25">
        <f t="shared" si="2"/>
        <v>40000000</v>
      </c>
      <c r="I6" s="25">
        <v>10000000</v>
      </c>
      <c r="J6" s="23">
        <v>5</v>
      </c>
      <c r="K6" s="25">
        <f t="shared" si="3"/>
        <v>50000000</v>
      </c>
      <c r="L6" s="25">
        <v>25000000</v>
      </c>
      <c r="M6" s="25">
        <v>20000000</v>
      </c>
      <c r="N6" s="25">
        <v>10000000</v>
      </c>
      <c r="O6" s="25">
        <v>35000000</v>
      </c>
      <c r="P6" s="25">
        <f t="shared" si="6"/>
        <v>260000000</v>
      </c>
      <c r="Q6" s="23">
        <f t="shared" ref="Q6:Q25" si="8">ROUND(Q5*1.6, 0)</f>
        <v>256</v>
      </c>
      <c r="R6" s="25">
        <v>60000</v>
      </c>
      <c r="S6" s="25">
        <f t="shared" si="4"/>
        <v>15360000</v>
      </c>
      <c r="T6" s="25">
        <f t="shared" si="5"/>
        <v>-244640000</v>
      </c>
      <c r="U6" s="25">
        <f t="shared" si="7"/>
        <v>-1269040000</v>
      </c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8"/>
      <c r="AJ6" s="9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7"/>
      <c r="BD6" s="8"/>
      <c r="BE6" s="8"/>
      <c r="BF6" s="8"/>
      <c r="BG6" s="8"/>
      <c r="BH6" s="8"/>
    </row>
    <row r="7" spans="1:60" x14ac:dyDescent="0.2">
      <c r="A7" s="19">
        <v>6</v>
      </c>
      <c r="B7" s="25">
        <v>20000000</v>
      </c>
      <c r="C7" s="23">
        <v>2</v>
      </c>
      <c r="D7" s="25">
        <f t="shared" si="0"/>
        <v>40000000</v>
      </c>
      <c r="E7" s="23">
        <v>2</v>
      </c>
      <c r="F7" s="25">
        <f t="shared" si="1"/>
        <v>40000000</v>
      </c>
      <c r="G7" s="23">
        <v>2</v>
      </c>
      <c r="H7" s="25">
        <f t="shared" si="2"/>
        <v>40000000</v>
      </c>
      <c r="I7" s="25">
        <v>10000000</v>
      </c>
      <c r="J7" s="23">
        <v>5</v>
      </c>
      <c r="K7" s="25">
        <f t="shared" si="3"/>
        <v>50000000</v>
      </c>
      <c r="L7" s="25">
        <v>25000000</v>
      </c>
      <c r="M7" s="25">
        <v>20000000</v>
      </c>
      <c r="N7" s="25">
        <v>10000000</v>
      </c>
      <c r="O7" s="25">
        <v>35000000</v>
      </c>
      <c r="P7" s="25">
        <f t="shared" si="6"/>
        <v>260000000</v>
      </c>
      <c r="Q7" s="23">
        <f t="shared" si="8"/>
        <v>410</v>
      </c>
      <c r="R7" s="25">
        <v>60000</v>
      </c>
      <c r="S7" s="25">
        <f t="shared" si="4"/>
        <v>24600000</v>
      </c>
      <c r="T7" s="25">
        <f t="shared" si="5"/>
        <v>-235400000</v>
      </c>
      <c r="U7" s="25">
        <f t="shared" si="7"/>
        <v>-1504440000</v>
      </c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17"/>
      <c r="AI7" s="8"/>
      <c r="AJ7" s="9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7"/>
      <c r="BD7" s="8"/>
      <c r="BE7" s="8"/>
      <c r="BF7" s="8"/>
      <c r="BG7" s="8"/>
      <c r="BH7" s="8"/>
    </row>
    <row r="8" spans="1:60" x14ac:dyDescent="0.2">
      <c r="A8" s="19">
        <v>7</v>
      </c>
      <c r="B8" s="25">
        <v>20000000</v>
      </c>
      <c r="C8" s="23">
        <v>2</v>
      </c>
      <c r="D8" s="25">
        <f t="shared" si="0"/>
        <v>40000000</v>
      </c>
      <c r="E8" s="23">
        <v>2</v>
      </c>
      <c r="F8" s="25">
        <f t="shared" si="1"/>
        <v>40000000</v>
      </c>
      <c r="G8" s="23">
        <v>2</v>
      </c>
      <c r="H8" s="25">
        <f t="shared" si="2"/>
        <v>40000000</v>
      </c>
      <c r="I8" s="25">
        <v>10000000</v>
      </c>
      <c r="J8" s="23">
        <v>5</v>
      </c>
      <c r="K8" s="25">
        <f t="shared" si="3"/>
        <v>50000000</v>
      </c>
      <c r="L8" s="25">
        <v>25000000</v>
      </c>
      <c r="M8" s="25">
        <v>20000000</v>
      </c>
      <c r="N8" s="25">
        <v>10000000</v>
      </c>
      <c r="O8" s="25">
        <v>35000000</v>
      </c>
      <c r="P8" s="25">
        <f t="shared" si="6"/>
        <v>260000000</v>
      </c>
      <c r="Q8" s="23">
        <f t="shared" si="8"/>
        <v>656</v>
      </c>
      <c r="R8" s="25">
        <v>60000</v>
      </c>
      <c r="S8" s="25">
        <f t="shared" si="4"/>
        <v>39360000</v>
      </c>
      <c r="T8" s="25">
        <f t="shared" si="5"/>
        <v>-220640000</v>
      </c>
      <c r="U8" s="25">
        <f t="shared" si="7"/>
        <v>-1725080000</v>
      </c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8"/>
      <c r="AJ8" s="9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7"/>
      <c r="BD8" s="8"/>
      <c r="BE8" s="8"/>
      <c r="BF8" s="8"/>
      <c r="BG8" s="8"/>
      <c r="BH8" s="8"/>
    </row>
    <row r="9" spans="1:60" x14ac:dyDescent="0.2">
      <c r="A9" s="19">
        <v>8</v>
      </c>
      <c r="B9" s="25">
        <v>20000000</v>
      </c>
      <c r="C9" s="23">
        <v>2</v>
      </c>
      <c r="D9" s="25">
        <f t="shared" si="0"/>
        <v>40000000</v>
      </c>
      <c r="E9" s="23">
        <v>2</v>
      </c>
      <c r="F9" s="25">
        <f t="shared" si="1"/>
        <v>40000000</v>
      </c>
      <c r="G9" s="23">
        <v>2</v>
      </c>
      <c r="H9" s="25">
        <f t="shared" si="2"/>
        <v>40000000</v>
      </c>
      <c r="I9" s="25">
        <v>10000000</v>
      </c>
      <c r="J9" s="23">
        <v>5</v>
      </c>
      <c r="K9" s="25">
        <f t="shared" si="3"/>
        <v>50000000</v>
      </c>
      <c r="L9" s="25">
        <v>25000000</v>
      </c>
      <c r="M9" s="25">
        <v>20000000</v>
      </c>
      <c r="N9" s="25">
        <v>10000000</v>
      </c>
      <c r="O9" s="25">
        <v>35000000</v>
      </c>
      <c r="P9" s="25">
        <f t="shared" si="6"/>
        <v>260000000</v>
      </c>
      <c r="Q9" s="23">
        <f t="shared" si="8"/>
        <v>1050</v>
      </c>
      <c r="R9" s="25">
        <v>60000</v>
      </c>
      <c r="S9" s="25">
        <f t="shared" si="4"/>
        <v>63000000</v>
      </c>
      <c r="T9" s="25">
        <f t="shared" si="5"/>
        <v>-197000000</v>
      </c>
      <c r="U9" s="25">
        <f t="shared" si="7"/>
        <v>-1922080000</v>
      </c>
      <c r="V9" s="23"/>
      <c r="W9" s="28" t="s">
        <v>30</v>
      </c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8"/>
      <c r="AJ9" s="9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7"/>
      <c r="BD9" s="8"/>
      <c r="BE9" s="8"/>
      <c r="BF9" s="8"/>
      <c r="BG9" s="8"/>
      <c r="BH9" s="8"/>
    </row>
    <row r="10" spans="1:60" x14ac:dyDescent="0.2">
      <c r="A10" s="19">
        <v>9</v>
      </c>
      <c r="B10" s="25">
        <v>20000000</v>
      </c>
      <c r="C10" s="23">
        <v>2</v>
      </c>
      <c r="D10" s="25">
        <f t="shared" si="0"/>
        <v>40000000</v>
      </c>
      <c r="E10" s="23">
        <v>2</v>
      </c>
      <c r="F10" s="25">
        <f t="shared" si="1"/>
        <v>40000000</v>
      </c>
      <c r="G10" s="23">
        <v>2</v>
      </c>
      <c r="H10" s="25">
        <f t="shared" si="2"/>
        <v>40000000</v>
      </c>
      <c r="I10" s="25">
        <v>10000000</v>
      </c>
      <c r="J10" s="23">
        <v>5</v>
      </c>
      <c r="K10" s="25">
        <f t="shared" si="3"/>
        <v>50000000</v>
      </c>
      <c r="L10" s="25">
        <v>25000000</v>
      </c>
      <c r="M10" s="25">
        <v>20000000</v>
      </c>
      <c r="N10" s="25">
        <v>10000000</v>
      </c>
      <c r="O10" s="25">
        <v>35000000</v>
      </c>
      <c r="P10" s="25">
        <f t="shared" si="6"/>
        <v>260000000</v>
      </c>
      <c r="Q10" s="23">
        <f t="shared" si="8"/>
        <v>1680</v>
      </c>
      <c r="R10" s="25">
        <v>60000</v>
      </c>
      <c r="S10" s="25">
        <f t="shared" si="4"/>
        <v>100800000</v>
      </c>
      <c r="T10" s="25">
        <f t="shared" si="5"/>
        <v>-159200000</v>
      </c>
      <c r="U10" s="25">
        <f t="shared" si="7"/>
        <v>-2081280000</v>
      </c>
      <c r="V10" s="23"/>
      <c r="W10" s="29">
        <f>MIN(U2:U25)*-1.5</f>
        <v>3272910000</v>
      </c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8"/>
      <c r="AJ10" s="9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7"/>
      <c r="BD10" s="8"/>
      <c r="BE10" s="8"/>
      <c r="BF10" s="8"/>
      <c r="BG10" s="8"/>
      <c r="BH10" s="8"/>
    </row>
    <row r="11" spans="1:60" x14ac:dyDescent="0.2">
      <c r="A11" s="19">
        <v>10</v>
      </c>
      <c r="B11" s="25">
        <v>20000000</v>
      </c>
      <c r="C11" s="23">
        <v>2</v>
      </c>
      <c r="D11" s="25">
        <f t="shared" si="0"/>
        <v>40000000</v>
      </c>
      <c r="E11" s="23">
        <v>2</v>
      </c>
      <c r="F11" s="25">
        <f t="shared" si="1"/>
        <v>40000000</v>
      </c>
      <c r="G11" s="23">
        <v>2</v>
      </c>
      <c r="H11" s="25">
        <f t="shared" si="2"/>
        <v>40000000</v>
      </c>
      <c r="I11" s="25">
        <v>10000000</v>
      </c>
      <c r="J11" s="23">
        <v>5</v>
      </c>
      <c r="K11" s="25">
        <f t="shared" si="3"/>
        <v>50000000</v>
      </c>
      <c r="L11" s="25">
        <v>25000000</v>
      </c>
      <c r="M11" s="25">
        <v>20000000</v>
      </c>
      <c r="N11" s="25">
        <v>10000000</v>
      </c>
      <c r="O11" s="25">
        <v>35000000</v>
      </c>
      <c r="P11" s="25">
        <f t="shared" si="6"/>
        <v>260000000</v>
      </c>
      <c r="Q11" s="23">
        <f t="shared" si="8"/>
        <v>2688</v>
      </c>
      <c r="R11" s="25">
        <v>60000</v>
      </c>
      <c r="S11" s="25">
        <f t="shared" si="4"/>
        <v>161280000</v>
      </c>
      <c r="T11" s="25">
        <f t="shared" si="5"/>
        <v>-98720000</v>
      </c>
      <c r="U11" s="25">
        <f t="shared" si="7"/>
        <v>-2180000000</v>
      </c>
      <c r="V11" s="23"/>
      <c r="W11" s="23"/>
      <c r="X11" s="23"/>
      <c r="Y11" s="23"/>
      <c r="Z11" s="23"/>
      <c r="AA11" s="23"/>
      <c r="AB11" s="23"/>
      <c r="AC11" s="23"/>
      <c r="AD11" s="27"/>
      <c r="AE11" s="23"/>
      <c r="AF11" s="23"/>
      <c r="AG11" s="23"/>
      <c r="AH11" s="23"/>
      <c r="AI11" s="8"/>
      <c r="AJ11" s="9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7"/>
      <c r="BD11" s="8"/>
      <c r="BE11" s="8"/>
      <c r="BF11" s="8"/>
      <c r="BG11" s="8"/>
      <c r="BH11" s="8"/>
    </row>
    <row r="12" spans="1:60" x14ac:dyDescent="0.2">
      <c r="A12" s="19">
        <v>11</v>
      </c>
      <c r="B12" s="25">
        <v>20000000</v>
      </c>
      <c r="C12" s="23">
        <v>2</v>
      </c>
      <c r="D12" s="25">
        <f t="shared" si="0"/>
        <v>40000000</v>
      </c>
      <c r="E12" s="23">
        <v>2</v>
      </c>
      <c r="F12" s="25">
        <f t="shared" si="1"/>
        <v>40000000</v>
      </c>
      <c r="G12" s="23">
        <v>2</v>
      </c>
      <c r="H12" s="25">
        <f t="shared" si="2"/>
        <v>40000000</v>
      </c>
      <c r="I12" s="25">
        <v>10000000</v>
      </c>
      <c r="J12" s="23">
        <v>5</v>
      </c>
      <c r="K12" s="25">
        <f t="shared" si="3"/>
        <v>50000000</v>
      </c>
      <c r="L12" s="25">
        <v>25000000</v>
      </c>
      <c r="M12" s="25">
        <v>20000000</v>
      </c>
      <c r="N12" s="25">
        <v>10000000</v>
      </c>
      <c r="O12" s="25">
        <v>35000000</v>
      </c>
      <c r="P12" s="25">
        <f t="shared" si="6"/>
        <v>260000000</v>
      </c>
      <c r="Q12" s="23">
        <f t="shared" si="8"/>
        <v>4301</v>
      </c>
      <c r="R12" s="25">
        <v>60000</v>
      </c>
      <c r="S12" s="25">
        <f t="shared" si="4"/>
        <v>258060000</v>
      </c>
      <c r="T12" s="25">
        <f t="shared" si="5"/>
        <v>-1940000</v>
      </c>
      <c r="U12" s="25">
        <f t="shared" si="7"/>
        <v>-2181940000</v>
      </c>
      <c r="V12" s="23"/>
      <c r="W12" s="23"/>
      <c r="X12" s="23"/>
      <c r="Y12" s="23"/>
      <c r="Z12" s="23"/>
      <c r="AA12" s="23"/>
      <c r="AB12" s="23"/>
      <c r="AC12" s="23"/>
      <c r="AD12" s="27"/>
      <c r="AE12" s="23"/>
      <c r="AF12" s="23"/>
      <c r="AG12" s="23"/>
      <c r="AH12" s="23"/>
      <c r="AI12" s="8"/>
      <c r="AJ12" s="9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7"/>
      <c r="BD12" s="8"/>
      <c r="BE12" s="8"/>
      <c r="BF12" s="8"/>
      <c r="BG12" s="8"/>
      <c r="BH12" s="8"/>
    </row>
    <row r="13" spans="1:60" x14ac:dyDescent="0.2">
      <c r="A13" s="19">
        <v>12</v>
      </c>
      <c r="B13" s="25">
        <v>20000000</v>
      </c>
      <c r="C13" s="23">
        <v>2</v>
      </c>
      <c r="D13" s="25">
        <f t="shared" si="0"/>
        <v>40000000</v>
      </c>
      <c r="E13" s="23">
        <v>2</v>
      </c>
      <c r="F13" s="25">
        <f t="shared" si="1"/>
        <v>40000000</v>
      </c>
      <c r="G13" s="23">
        <v>2</v>
      </c>
      <c r="H13" s="25">
        <f t="shared" si="2"/>
        <v>40000000</v>
      </c>
      <c r="I13" s="25">
        <v>10000000</v>
      </c>
      <c r="J13" s="23">
        <v>5</v>
      </c>
      <c r="K13" s="25">
        <f>I13*J13</f>
        <v>50000000</v>
      </c>
      <c r="L13" s="25">
        <v>25000000</v>
      </c>
      <c r="M13" s="25">
        <v>20000000</v>
      </c>
      <c r="N13" s="25">
        <v>10000000</v>
      </c>
      <c r="O13" s="25">
        <v>35000000</v>
      </c>
      <c r="P13" s="25">
        <f t="shared" si="6"/>
        <v>260000000</v>
      </c>
      <c r="Q13" s="23">
        <f t="shared" si="8"/>
        <v>6882</v>
      </c>
      <c r="R13" s="25">
        <v>60000</v>
      </c>
      <c r="S13" s="25">
        <f>Q13*R13</f>
        <v>412920000</v>
      </c>
      <c r="T13" s="25">
        <f t="shared" si="5"/>
        <v>152920000</v>
      </c>
      <c r="U13" s="25">
        <f>U12+T13</f>
        <v>-2029020000</v>
      </c>
      <c r="V13" s="23"/>
      <c r="W13" s="23"/>
      <c r="X13" s="23"/>
      <c r="Y13" s="23"/>
      <c r="Z13" s="23"/>
      <c r="AA13" s="23"/>
      <c r="AB13" s="23"/>
      <c r="AC13" s="24"/>
      <c r="AD13" s="30"/>
      <c r="AE13" s="24"/>
      <c r="AF13" s="24"/>
      <c r="AG13" s="23"/>
      <c r="AH13" s="23"/>
      <c r="AI13" s="8"/>
      <c r="AJ13" s="9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7"/>
      <c r="BD13" s="8"/>
      <c r="BE13" s="8"/>
      <c r="BF13" s="8"/>
      <c r="BG13" s="8"/>
      <c r="BH13" s="8"/>
    </row>
    <row r="14" spans="1:60" x14ac:dyDescent="0.2">
      <c r="A14" s="19">
        <v>13</v>
      </c>
      <c r="B14" s="25">
        <v>28000000</v>
      </c>
      <c r="C14" s="23">
        <v>2</v>
      </c>
      <c r="D14" s="25">
        <f t="shared" si="0"/>
        <v>56000000</v>
      </c>
      <c r="E14" s="23">
        <v>2</v>
      </c>
      <c r="F14" s="25">
        <f t="shared" si="1"/>
        <v>56000000</v>
      </c>
      <c r="G14" s="23">
        <v>2</v>
      </c>
      <c r="H14" s="25">
        <f t="shared" si="2"/>
        <v>56000000</v>
      </c>
      <c r="I14" s="25">
        <v>13000000</v>
      </c>
      <c r="J14" s="23">
        <v>5</v>
      </c>
      <c r="K14" s="25">
        <f t="shared" ref="K14:K25" si="9">I14*J14</f>
        <v>65000000</v>
      </c>
      <c r="L14" s="25">
        <v>35000000</v>
      </c>
      <c r="M14" s="25">
        <v>45000000</v>
      </c>
      <c r="N14" s="25">
        <v>20000000</v>
      </c>
      <c r="O14" s="25">
        <v>60000000</v>
      </c>
      <c r="P14" s="25">
        <f t="shared" si="6"/>
        <v>393000000</v>
      </c>
      <c r="Q14" s="23">
        <f>ROUND(Q13*1.4, 0)</f>
        <v>9635</v>
      </c>
      <c r="R14" s="25">
        <v>100000</v>
      </c>
      <c r="S14" s="25">
        <f>Q14*R14</f>
        <v>963500000</v>
      </c>
      <c r="T14" s="25">
        <f t="shared" si="5"/>
        <v>570500000</v>
      </c>
      <c r="U14" s="25">
        <f t="shared" ref="U14:U24" si="10">U13+T14</f>
        <v>-1458520000</v>
      </c>
      <c r="V14" s="23"/>
      <c r="W14" s="23"/>
      <c r="X14" s="23"/>
      <c r="Y14" s="23"/>
      <c r="Z14" s="23"/>
      <c r="AA14" s="23"/>
      <c r="AB14" s="23"/>
      <c r="AC14" s="24"/>
      <c r="AD14" s="24"/>
      <c r="AE14" s="24"/>
      <c r="AF14" s="24"/>
      <c r="AG14" s="23"/>
      <c r="AH14" s="26"/>
      <c r="AI14" s="8"/>
      <c r="AJ14" s="9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7"/>
      <c r="BD14" s="8"/>
      <c r="BE14" s="8"/>
      <c r="BF14" s="8"/>
      <c r="BG14" s="8"/>
      <c r="BH14" s="8"/>
    </row>
    <row r="15" spans="1:60" x14ac:dyDescent="0.2">
      <c r="A15" s="19">
        <v>14</v>
      </c>
      <c r="B15" s="25">
        <v>28000000</v>
      </c>
      <c r="C15" s="23">
        <v>2</v>
      </c>
      <c r="D15" s="25">
        <f t="shared" si="0"/>
        <v>56000000</v>
      </c>
      <c r="E15" s="23">
        <v>2</v>
      </c>
      <c r="F15" s="25">
        <f t="shared" si="1"/>
        <v>56000000</v>
      </c>
      <c r="G15" s="23">
        <v>2</v>
      </c>
      <c r="H15" s="25">
        <f t="shared" si="2"/>
        <v>56000000</v>
      </c>
      <c r="I15" s="25">
        <v>13000000</v>
      </c>
      <c r="J15" s="23">
        <v>5</v>
      </c>
      <c r="K15" s="25">
        <f t="shared" si="9"/>
        <v>65000000</v>
      </c>
      <c r="L15" s="25">
        <v>35000000</v>
      </c>
      <c r="M15" s="25">
        <v>45000000</v>
      </c>
      <c r="N15" s="25">
        <v>20000000</v>
      </c>
      <c r="O15" s="25">
        <v>60000000</v>
      </c>
      <c r="P15" s="25">
        <f t="shared" si="6"/>
        <v>393000000</v>
      </c>
      <c r="Q15" s="23">
        <f t="shared" ref="Q15:Q25" si="11">ROUND(Q14*1.4, 0)</f>
        <v>13489</v>
      </c>
      <c r="R15" s="25">
        <v>100000</v>
      </c>
      <c r="S15" s="25">
        <f t="shared" ref="S15:S25" si="12">Q15*R15</f>
        <v>1348900000</v>
      </c>
      <c r="T15" s="25">
        <f t="shared" si="5"/>
        <v>955900000</v>
      </c>
      <c r="U15" s="25">
        <f t="shared" si="10"/>
        <v>-502620000</v>
      </c>
      <c r="V15" s="23"/>
      <c r="W15" s="23"/>
      <c r="X15" s="23"/>
      <c r="Y15" s="23"/>
      <c r="Z15" s="23"/>
      <c r="AA15" s="23"/>
      <c r="AB15" s="23"/>
      <c r="AC15" s="23"/>
      <c r="AD15" s="27"/>
      <c r="AE15" s="23"/>
      <c r="AF15" s="23"/>
      <c r="AG15" s="23"/>
      <c r="AH15" s="26"/>
      <c r="AI15" s="8"/>
      <c r="AJ15" s="9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7"/>
      <c r="BD15" s="8"/>
      <c r="BE15" s="8"/>
      <c r="BF15" s="8"/>
      <c r="BG15" s="8"/>
      <c r="BH15" s="8"/>
    </row>
    <row r="16" spans="1:60" x14ac:dyDescent="0.2">
      <c r="A16" s="19">
        <v>15</v>
      </c>
      <c r="B16" s="25">
        <v>28000000</v>
      </c>
      <c r="C16" s="23">
        <v>2</v>
      </c>
      <c r="D16" s="25">
        <f t="shared" si="0"/>
        <v>56000000</v>
      </c>
      <c r="E16" s="23">
        <v>2</v>
      </c>
      <c r="F16" s="25">
        <f t="shared" si="1"/>
        <v>56000000</v>
      </c>
      <c r="G16" s="23">
        <v>2</v>
      </c>
      <c r="H16" s="25">
        <f t="shared" si="2"/>
        <v>56000000</v>
      </c>
      <c r="I16" s="25">
        <v>13000000</v>
      </c>
      <c r="J16" s="23">
        <v>5</v>
      </c>
      <c r="K16" s="25">
        <f t="shared" si="9"/>
        <v>65000000</v>
      </c>
      <c r="L16" s="25">
        <v>35000000</v>
      </c>
      <c r="M16" s="25">
        <v>45000000</v>
      </c>
      <c r="N16" s="25">
        <v>20000000</v>
      </c>
      <c r="O16" s="25">
        <v>60000000</v>
      </c>
      <c r="P16" s="25">
        <f t="shared" si="6"/>
        <v>393000000</v>
      </c>
      <c r="Q16" s="23">
        <f t="shared" si="11"/>
        <v>18885</v>
      </c>
      <c r="R16" s="25">
        <v>100000</v>
      </c>
      <c r="S16" s="25">
        <f t="shared" si="12"/>
        <v>1888500000</v>
      </c>
      <c r="T16" s="25">
        <f t="shared" si="5"/>
        <v>1495500000</v>
      </c>
      <c r="U16" s="25">
        <f t="shared" si="10"/>
        <v>992880000</v>
      </c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8"/>
      <c r="AJ16" s="9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7"/>
      <c r="BD16" s="8"/>
      <c r="BE16" s="8"/>
      <c r="BF16" s="8"/>
      <c r="BG16" s="8"/>
      <c r="BH16" s="8"/>
    </row>
    <row r="17" spans="1:60" x14ac:dyDescent="0.2">
      <c r="A17" s="19">
        <v>16</v>
      </c>
      <c r="B17" s="25">
        <v>28000000</v>
      </c>
      <c r="C17" s="23">
        <v>2</v>
      </c>
      <c r="D17" s="25">
        <f t="shared" si="0"/>
        <v>56000000</v>
      </c>
      <c r="E17" s="23">
        <v>2</v>
      </c>
      <c r="F17" s="25">
        <f t="shared" si="1"/>
        <v>56000000</v>
      </c>
      <c r="G17" s="23">
        <v>2</v>
      </c>
      <c r="H17" s="25">
        <f t="shared" si="2"/>
        <v>56000000</v>
      </c>
      <c r="I17" s="25">
        <v>13000000</v>
      </c>
      <c r="J17" s="23">
        <v>5</v>
      </c>
      <c r="K17" s="25">
        <f t="shared" si="9"/>
        <v>65000000</v>
      </c>
      <c r="L17" s="25">
        <v>35000000</v>
      </c>
      <c r="M17" s="25">
        <v>45000000</v>
      </c>
      <c r="N17" s="25">
        <v>20000000</v>
      </c>
      <c r="O17" s="25">
        <v>60000000</v>
      </c>
      <c r="P17" s="25">
        <f t="shared" si="6"/>
        <v>393000000</v>
      </c>
      <c r="Q17" s="23">
        <f t="shared" si="11"/>
        <v>26439</v>
      </c>
      <c r="R17" s="25">
        <v>100000</v>
      </c>
      <c r="S17" s="25">
        <f t="shared" si="12"/>
        <v>2643900000</v>
      </c>
      <c r="T17" s="25">
        <f t="shared" si="5"/>
        <v>2250900000</v>
      </c>
      <c r="U17" s="25">
        <f t="shared" si="10"/>
        <v>3243780000</v>
      </c>
      <c r="V17" s="23"/>
      <c r="W17" s="23"/>
      <c r="X17" s="23"/>
      <c r="Y17" s="23"/>
      <c r="Z17" s="23"/>
      <c r="AA17" s="23"/>
      <c r="AB17" s="23"/>
      <c r="AC17" s="23"/>
      <c r="AD17" s="27"/>
      <c r="AE17" s="23"/>
      <c r="AF17" s="23"/>
      <c r="AG17" s="23"/>
      <c r="AH17" s="23"/>
      <c r="AI17" s="8"/>
      <c r="AJ17" s="9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7"/>
      <c r="BD17" s="8"/>
      <c r="BE17" s="8"/>
      <c r="BF17" s="8"/>
      <c r="BG17" s="8"/>
      <c r="BH17" s="8"/>
    </row>
    <row r="18" spans="1:60" x14ac:dyDescent="0.2">
      <c r="A18" s="19">
        <v>17</v>
      </c>
      <c r="B18" s="25">
        <v>28000000</v>
      </c>
      <c r="C18" s="23">
        <v>2</v>
      </c>
      <c r="D18" s="25">
        <f t="shared" si="0"/>
        <v>56000000</v>
      </c>
      <c r="E18" s="23">
        <v>2</v>
      </c>
      <c r="F18" s="25">
        <f t="shared" si="1"/>
        <v>56000000</v>
      </c>
      <c r="G18" s="23">
        <v>2</v>
      </c>
      <c r="H18" s="25">
        <f t="shared" si="2"/>
        <v>56000000</v>
      </c>
      <c r="I18" s="25">
        <v>13000000</v>
      </c>
      <c r="J18" s="23">
        <v>5</v>
      </c>
      <c r="K18" s="25">
        <f t="shared" si="9"/>
        <v>65000000</v>
      </c>
      <c r="L18" s="25">
        <v>35000000</v>
      </c>
      <c r="M18" s="25">
        <v>45000000</v>
      </c>
      <c r="N18" s="25">
        <v>20000000</v>
      </c>
      <c r="O18" s="25">
        <v>60000000</v>
      </c>
      <c r="P18" s="25">
        <f t="shared" si="6"/>
        <v>393000000</v>
      </c>
      <c r="Q18" s="23">
        <f t="shared" si="11"/>
        <v>37015</v>
      </c>
      <c r="R18" s="25">
        <v>100000</v>
      </c>
      <c r="S18" s="25">
        <f t="shared" si="12"/>
        <v>3701500000</v>
      </c>
      <c r="T18" s="25">
        <f t="shared" si="5"/>
        <v>3308500000</v>
      </c>
      <c r="U18" s="25">
        <f t="shared" si="10"/>
        <v>6552280000</v>
      </c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17"/>
      <c r="AI18" s="8"/>
      <c r="AJ18" s="9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7"/>
      <c r="BD18" s="8"/>
      <c r="BE18" s="8"/>
      <c r="BF18" s="8"/>
      <c r="BG18" s="8"/>
      <c r="BH18" s="8"/>
    </row>
    <row r="19" spans="1:60" x14ac:dyDescent="0.2">
      <c r="A19" s="19">
        <v>18</v>
      </c>
      <c r="B19" s="25">
        <v>28000000</v>
      </c>
      <c r="C19" s="23">
        <v>2</v>
      </c>
      <c r="D19" s="25">
        <f t="shared" si="0"/>
        <v>56000000</v>
      </c>
      <c r="E19" s="23">
        <v>2</v>
      </c>
      <c r="F19" s="25">
        <f t="shared" si="1"/>
        <v>56000000</v>
      </c>
      <c r="G19" s="23">
        <v>2</v>
      </c>
      <c r="H19" s="25">
        <f t="shared" si="2"/>
        <v>56000000</v>
      </c>
      <c r="I19" s="25">
        <v>13000000</v>
      </c>
      <c r="J19" s="23">
        <v>5</v>
      </c>
      <c r="K19" s="25">
        <f t="shared" si="9"/>
        <v>65000000</v>
      </c>
      <c r="L19" s="25">
        <v>35000000</v>
      </c>
      <c r="M19" s="25">
        <v>45000000</v>
      </c>
      <c r="N19" s="25">
        <v>20000000</v>
      </c>
      <c r="O19" s="25">
        <v>60000000</v>
      </c>
      <c r="P19" s="25">
        <f t="shared" si="6"/>
        <v>393000000</v>
      </c>
      <c r="Q19" s="23">
        <f t="shared" si="11"/>
        <v>51821</v>
      </c>
      <c r="R19" s="25">
        <v>100000</v>
      </c>
      <c r="S19" s="25">
        <f t="shared" si="12"/>
        <v>5182100000</v>
      </c>
      <c r="T19" s="25">
        <f t="shared" si="5"/>
        <v>4789100000</v>
      </c>
      <c r="U19" s="25">
        <f t="shared" si="10"/>
        <v>11341380000</v>
      </c>
      <c r="V19" s="23"/>
      <c r="W19" s="23"/>
      <c r="X19" s="23"/>
      <c r="Y19" s="23"/>
      <c r="Z19" s="23"/>
      <c r="AA19" s="23"/>
      <c r="AB19" s="23"/>
      <c r="AC19" s="26"/>
      <c r="AD19" s="26"/>
      <c r="AE19" s="26"/>
      <c r="AF19" s="26"/>
      <c r="AG19" s="23"/>
      <c r="AH19" s="17"/>
      <c r="AI19" s="8"/>
      <c r="AJ19" s="9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7"/>
      <c r="BD19" s="8"/>
      <c r="BE19" s="8"/>
      <c r="BF19" s="8"/>
      <c r="BG19" s="8"/>
      <c r="BH19" s="8"/>
    </row>
    <row r="20" spans="1:60" x14ac:dyDescent="0.2">
      <c r="A20" s="19">
        <v>19</v>
      </c>
      <c r="B20" s="25">
        <v>28000000</v>
      </c>
      <c r="C20" s="23">
        <v>2</v>
      </c>
      <c r="D20" s="25">
        <f t="shared" si="0"/>
        <v>56000000</v>
      </c>
      <c r="E20" s="23">
        <v>2</v>
      </c>
      <c r="F20" s="25">
        <f t="shared" si="1"/>
        <v>56000000</v>
      </c>
      <c r="G20" s="23">
        <v>2</v>
      </c>
      <c r="H20" s="25">
        <f t="shared" si="2"/>
        <v>56000000</v>
      </c>
      <c r="I20" s="25">
        <v>13000000</v>
      </c>
      <c r="J20" s="23">
        <v>5</v>
      </c>
      <c r="K20" s="25">
        <f t="shared" si="9"/>
        <v>65000000</v>
      </c>
      <c r="L20" s="25">
        <v>35000000</v>
      </c>
      <c r="M20" s="25">
        <v>45000000</v>
      </c>
      <c r="N20" s="25">
        <v>20000000</v>
      </c>
      <c r="O20" s="25">
        <v>60000000</v>
      </c>
      <c r="P20" s="25">
        <f t="shared" si="6"/>
        <v>393000000</v>
      </c>
      <c r="Q20" s="23">
        <f t="shared" si="11"/>
        <v>72549</v>
      </c>
      <c r="R20" s="25">
        <v>100000</v>
      </c>
      <c r="S20" s="25">
        <f t="shared" si="12"/>
        <v>7254900000</v>
      </c>
      <c r="T20" s="25">
        <f t="shared" si="5"/>
        <v>6861900000</v>
      </c>
      <c r="U20" s="25">
        <f t="shared" si="10"/>
        <v>18203280000</v>
      </c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8"/>
      <c r="AJ20" s="9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7"/>
      <c r="BD20" s="8"/>
      <c r="BE20" s="8"/>
      <c r="BF20" s="8"/>
      <c r="BG20" s="8"/>
      <c r="BH20" s="8"/>
    </row>
    <row r="21" spans="1:60" x14ac:dyDescent="0.2">
      <c r="A21" s="19">
        <v>20</v>
      </c>
      <c r="B21" s="25">
        <v>28000000</v>
      </c>
      <c r="C21" s="23">
        <v>2</v>
      </c>
      <c r="D21" s="25">
        <f t="shared" si="0"/>
        <v>56000000</v>
      </c>
      <c r="E21" s="23">
        <v>2</v>
      </c>
      <c r="F21" s="25">
        <f t="shared" si="1"/>
        <v>56000000</v>
      </c>
      <c r="G21" s="23">
        <v>2</v>
      </c>
      <c r="H21" s="25">
        <f t="shared" si="2"/>
        <v>56000000</v>
      </c>
      <c r="I21" s="25">
        <v>13000000</v>
      </c>
      <c r="J21" s="23">
        <v>5</v>
      </c>
      <c r="K21" s="25">
        <f t="shared" si="9"/>
        <v>65000000</v>
      </c>
      <c r="L21" s="25">
        <v>35000000</v>
      </c>
      <c r="M21" s="25">
        <v>45000000</v>
      </c>
      <c r="N21" s="25">
        <v>20000000</v>
      </c>
      <c r="O21" s="25">
        <v>60000000</v>
      </c>
      <c r="P21" s="25">
        <f t="shared" si="6"/>
        <v>393000000</v>
      </c>
      <c r="Q21" s="23">
        <f t="shared" si="11"/>
        <v>101569</v>
      </c>
      <c r="R21" s="25">
        <v>100000</v>
      </c>
      <c r="S21" s="25">
        <f t="shared" si="12"/>
        <v>10156900000</v>
      </c>
      <c r="T21" s="25">
        <f t="shared" si="5"/>
        <v>9763900000</v>
      </c>
      <c r="U21" s="25">
        <f t="shared" si="10"/>
        <v>27967180000</v>
      </c>
      <c r="V21" s="23"/>
      <c r="W21" s="23"/>
      <c r="X21" s="23"/>
      <c r="Y21" s="23"/>
      <c r="Z21" s="23"/>
      <c r="AA21" s="23"/>
      <c r="AB21" s="23"/>
      <c r="AC21" s="23"/>
      <c r="AD21" s="23"/>
      <c r="AE21" s="27"/>
      <c r="AF21" s="23"/>
      <c r="AG21" s="23"/>
      <c r="AH21" s="23"/>
      <c r="AI21" s="8"/>
      <c r="AJ21" s="9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7"/>
      <c r="BD21" s="8"/>
      <c r="BE21" s="8"/>
      <c r="BF21" s="8"/>
      <c r="BG21" s="8"/>
      <c r="BH21" s="8"/>
    </row>
    <row r="22" spans="1:60" x14ac:dyDescent="0.2">
      <c r="A22" s="19">
        <v>21</v>
      </c>
      <c r="B22" s="25">
        <v>28000000</v>
      </c>
      <c r="C22" s="23">
        <v>2</v>
      </c>
      <c r="D22" s="25">
        <f t="shared" si="0"/>
        <v>56000000</v>
      </c>
      <c r="E22" s="23">
        <v>2</v>
      </c>
      <c r="F22" s="25">
        <f t="shared" si="1"/>
        <v>56000000</v>
      </c>
      <c r="G22" s="23">
        <v>2</v>
      </c>
      <c r="H22" s="25">
        <f t="shared" si="2"/>
        <v>56000000</v>
      </c>
      <c r="I22" s="25">
        <v>13000000</v>
      </c>
      <c r="J22" s="23">
        <v>5</v>
      </c>
      <c r="K22" s="25">
        <f t="shared" si="9"/>
        <v>65000000</v>
      </c>
      <c r="L22" s="25">
        <v>35000000</v>
      </c>
      <c r="M22" s="25">
        <v>45000000</v>
      </c>
      <c r="N22" s="25">
        <v>20000000</v>
      </c>
      <c r="O22" s="25">
        <v>60000000</v>
      </c>
      <c r="P22" s="25">
        <f t="shared" si="6"/>
        <v>393000000</v>
      </c>
      <c r="Q22" s="23">
        <f t="shared" si="11"/>
        <v>142197</v>
      </c>
      <c r="R22" s="25">
        <v>100000</v>
      </c>
      <c r="S22" s="25">
        <f t="shared" si="12"/>
        <v>14219700000</v>
      </c>
      <c r="T22" s="25">
        <f t="shared" si="5"/>
        <v>13826700000</v>
      </c>
      <c r="U22" s="25">
        <f t="shared" si="10"/>
        <v>41793880000</v>
      </c>
      <c r="V22" s="23"/>
      <c r="W22" s="23"/>
      <c r="X22" s="23"/>
      <c r="Y22" s="23"/>
      <c r="Z22" s="23"/>
      <c r="AA22" s="23"/>
      <c r="AB22" s="23"/>
      <c r="AC22" s="23"/>
      <c r="AD22" s="27"/>
      <c r="AE22" s="23"/>
      <c r="AF22" s="23"/>
      <c r="AG22" s="23"/>
      <c r="AH22" s="23"/>
      <c r="AI22" s="8"/>
      <c r="AJ22" s="9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7"/>
      <c r="BD22" s="8"/>
      <c r="BE22" s="8"/>
      <c r="BF22" s="8"/>
      <c r="BG22" s="8"/>
      <c r="BH22" s="8"/>
    </row>
    <row r="23" spans="1:60" x14ac:dyDescent="0.2">
      <c r="A23" s="19">
        <v>22</v>
      </c>
      <c r="B23" s="25">
        <v>28000000</v>
      </c>
      <c r="C23" s="23">
        <v>2</v>
      </c>
      <c r="D23" s="25">
        <f t="shared" si="0"/>
        <v>56000000</v>
      </c>
      <c r="E23" s="23">
        <v>2</v>
      </c>
      <c r="F23" s="25">
        <f t="shared" si="1"/>
        <v>56000000</v>
      </c>
      <c r="G23" s="23">
        <v>2</v>
      </c>
      <c r="H23" s="25">
        <f t="shared" si="2"/>
        <v>56000000</v>
      </c>
      <c r="I23" s="25">
        <v>13000000</v>
      </c>
      <c r="J23" s="23">
        <v>5</v>
      </c>
      <c r="K23" s="25">
        <f t="shared" si="9"/>
        <v>65000000</v>
      </c>
      <c r="L23" s="25">
        <v>35000000</v>
      </c>
      <c r="M23" s="25">
        <v>45000000</v>
      </c>
      <c r="N23" s="25">
        <v>20000000</v>
      </c>
      <c r="O23" s="25">
        <v>60000000</v>
      </c>
      <c r="P23" s="25">
        <f t="shared" si="6"/>
        <v>393000000</v>
      </c>
      <c r="Q23" s="23">
        <f t="shared" si="11"/>
        <v>199076</v>
      </c>
      <c r="R23" s="25">
        <v>100000</v>
      </c>
      <c r="S23" s="25">
        <f t="shared" si="12"/>
        <v>19907600000</v>
      </c>
      <c r="T23" s="25">
        <f t="shared" si="5"/>
        <v>19514600000</v>
      </c>
      <c r="U23" s="25">
        <f t="shared" si="10"/>
        <v>61308480000</v>
      </c>
      <c r="V23" s="23"/>
      <c r="W23" s="23"/>
      <c r="X23" s="23"/>
      <c r="Y23" s="23"/>
      <c r="Z23" s="23"/>
      <c r="AA23" s="23"/>
      <c r="AB23" s="23"/>
      <c r="AC23" s="23"/>
      <c r="AD23" s="27"/>
      <c r="AE23" s="23"/>
      <c r="AF23" s="23"/>
      <c r="AG23" s="23"/>
      <c r="AH23" s="23"/>
      <c r="AI23" s="8"/>
      <c r="AJ23" s="9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7"/>
      <c r="BD23" s="8"/>
      <c r="BE23" s="8"/>
      <c r="BF23" s="8"/>
      <c r="BG23" s="8"/>
      <c r="BH23" s="8"/>
    </row>
    <row r="24" spans="1:60" x14ac:dyDescent="0.2">
      <c r="A24" s="19">
        <v>23</v>
      </c>
      <c r="B24" s="25">
        <v>28000000</v>
      </c>
      <c r="C24" s="23">
        <v>2</v>
      </c>
      <c r="D24" s="25">
        <f t="shared" si="0"/>
        <v>56000000</v>
      </c>
      <c r="E24" s="23">
        <v>2</v>
      </c>
      <c r="F24" s="25">
        <f t="shared" si="1"/>
        <v>56000000</v>
      </c>
      <c r="G24" s="23">
        <v>2</v>
      </c>
      <c r="H24" s="25">
        <f t="shared" si="2"/>
        <v>56000000</v>
      </c>
      <c r="I24" s="25">
        <v>13000000</v>
      </c>
      <c r="J24" s="23">
        <v>5</v>
      </c>
      <c r="K24" s="25">
        <f t="shared" si="9"/>
        <v>65000000</v>
      </c>
      <c r="L24" s="25">
        <v>35000000</v>
      </c>
      <c r="M24" s="25">
        <v>45000000</v>
      </c>
      <c r="N24" s="25">
        <v>20000000</v>
      </c>
      <c r="O24" s="25">
        <v>60000000</v>
      </c>
      <c r="P24" s="25">
        <f t="shared" si="6"/>
        <v>393000000</v>
      </c>
      <c r="Q24" s="23">
        <f t="shared" si="11"/>
        <v>278706</v>
      </c>
      <c r="R24" s="25">
        <v>100000</v>
      </c>
      <c r="S24" s="25">
        <f t="shared" si="12"/>
        <v>27870600000</v>
      </c>
      <c r="T24" s="25">
        <f t="shared" si="5"/>
        <v>27477600000</v>
      </c>
      <c r="U24" s="25">
        <f t="shared" si="10"/>
        <v>88786080000</v>
      </c>
      <c r="V24" s="23"/>
      <c r="W24" s="23"/>
      <c r="X24" s="23"/>
      <c r="Y24" s="23"/>
      <c r="Z24" s="23"/>
      <c r="AA24" s="23"/>
      <c r="AB24" s="23"/>
      <c r="AC24" s="24"/>
      <c r="AD24" s="30"/>
      <c r="AE24" s="24"/>
      <c r="AF24" s="24"/>
      <c r="AG24" s="23"/>
      <c r="AH24" s="23"/>
      <c r="AI24" s="8"/>
      <c r="AJ24" s="9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8"/>
      <c r="BE24" s="8"/>
      <c r="BF24" s="8"/>
      <c r="BG24" s="8"/>
      <c r="BH24" s="8"/>
    </row>
    <row r="25" spans="1:60" x14ac:dyDescent="0.2">
      <c r="A25" s="19">
        <v>24</v>
      </c>
      <c r="B25" s="25">
        <v>28000000</v>
      </c>
      <c r="C25" s="23">
        <v>2</v>
      </c>
      <c r="D25" s="25">
        <f t="shared" si="0"/>
        <v>56000000</v>
      </c>
      <c r="E25" s="23">
        <v>2</v>
      </c>
      <c r="F25" s="25">
        <f t="shared" si="1"/>
        <v>56000000</v>
      </c>
      <c r="G25" s="23">
        <v>2</v>
      </c>
      <c r="H25" s="25">
        <f t="shared" si="2"/>
        <v>56000000</v>
      </c>
      <c r="I25" s="25">
        <v>13000000</v>
      </c>
      <c r="J25" s="23">
        <v>5</v>
      </c>
      <c r="K25" s="25">
        <f t="shared" si="9"/>
        <v>65000000</v>
      </c>
      <c r="L25" s="25">
        <v>35000000</v>
      </c>
      <c r="M25" s="25">
        <v>45000000</v>
      </c>
      <c r="N25" s="25">
        <v>20000000</v>
      </c>
      <c r="O25" s="25">
        <v>60000000</v>
      </c>
      <c r="P25" s="25">
        <f t="shared" si="6"/>
        <v>393000000</v>
      </c>
      <c r="Q25" s="23">
        <f t="shared" si="11"/>
        <v>390188</v>
      </c>
      <c r="R25" s="25">
        <v>100000</v>
      </c>
      <c r="S25" s="25">
        <f t="shared" si="12"/>
        <v>39018800000</v>
      </c>
      <c r="T25" s="25">
        <f t="shared" si="5"/>
        <v>38625800000</v>
      </c>
      <c r="U25" s="25">
        <f>U24+T25</f>
        <v>127411880000</v>
      </c>
      <c r="V25" s="23"/>
      <c r="W25" s="23"/>
      <c r="X25" s="23"/>
      <c r="Y25" s="23"/>
      <c r="Z25" s="23"/>
      <c r="AA25" s="23"/>
      <c r="AB25" s="23"/>
      <c r="AC25" s="24"/>
      <c r="AD25" s="24"/>
      <c r="AE25" s="24"/>
      <c r="AF25" s="24"/>
      <c r="AG25" s="23"/>
      <c r="AH25" s="23"/>
      <c r="AI25" s="8"/>
      <c r="AJ25" s="9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7"/>
      <c r="BD25" s="8"/>
      <c r="BE25" s="8"/>
      <c r="BF25" s="8"/>
      <c r="BG25" s="8"/>
      <c r="BH25" s="8"/>
    </row>
    <row r="26" spans="1:60" x14ac:dyDescent="0.2">
      <c r="A26" s="31"/>
      <c r="B26" s="23"/>
      <c r="C26" s="23"/>
      <c r="D26" s="23"/>
      <c r="E26" s="23"/>
      <c r="F26" s="23"/>
      <c r="G26" s="23"/>
      <c r="H26" s="24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4"/>
      <c r="U26" s="23"/>
      <c r="V26" s="23"/>
      <c r="W26" s="23"/>
      <c r="X26" s="23"/>
      <c r="Y26" s="23"/>
      <c r="Z26" s="23"/>
      <c r="AA26" s="23"/>
      <c r="AB26" s="23"/>
      <c r="AC26" s="23"/>
      <c r="AD26" s="27"/>
      <c r="AE26" s="23"/>
      <c r="AF26" s="23"/>
      <c r="AG26" s="23"/>
      <c r="AH26" s="23"/>
      <c r="AI26" s="8"/>
      <c r="AJ26" s="9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8"/>
      <c r="BE26" s="8"/>
      <c r="BF26" s="8"/>
      <c r="BG26" s="8"/>
      <c r="BH26" s="8"/>
    </row>
    <row r="27" spans="1:60" x14ac:dyDescent="0.2">
      <c r="A27" s="31"/>
      <c r="B27" s="23"/>
      <c r="C27" s="23"/>
      <c r="D27" s="23"/>
      <c r="E27" s="23"/>
      <c r="F27" s="23"/>
      <c r="G27" s="23"/>
      <c r="H27" s="24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4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8"/>
      <c r="AJ27" s="9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7"/>
      <c r="BD27" s="8"/>
      <c r="BE27" s="8"/>
      <c r="BF27" s="8"/>
      <c r="BG27" s="8"/>
      <c r="BH27" s="8"/>
    </row>
    <row r="28" spans="1:60" x14ac:dyDescent="0.2">
      <c r="A28" s="31"/>
      <c r="B28" s="23"/>
      <c r="C28" s="23"/>
      <c r="D28" s="23"/>
      <c r="E28" s="23"/>
      <c r="F28" s="23"/>
      <c r="G28" s="23"/>
      <c r="H28" s="24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4"/>
      <c r="U28" s="23"/>
      <c r="V28" s="23"/>
      <c r="W28" s="23"/>
      <c r="X28" s="23"/>
      <c r="Y28" s="23"/>
      <c r="Z28" s="23"/>
      <c r="AA28" s="23"/>
      <c r="AB28" s="23"/>
      <c r="AC28" s="23"/>
      <c r="AD28" s="27"/>
      <c r="AE28" s="23"/>
      <c r="AF28" s="23"/>
      <c r="AG28" s="23"/>
      <c r="AH28" s="23"/>
      <c r="AI28" s="8"/>
      <c r="AJ28" s="9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7"/>
      <c r="BD28" s="8"/>
      <c r="BE28" s="8"/>
      <c r="BF28" s="8"/>
      <c r="BG28" s="8"/>
      <c r="BH28" s="8"/>
    </row>
    <row r="29" spans="1:60" x14ac:dyDescent="0.2">
      <c r="A29" s="31"/>
      <c r="B29" s="23"/>
      <c r="C29" s="23"/>
      <c r="D29" s="23"/>
      <c r="E29" s="23"/>
      <c r="F29" s="23"/>
      <c r="G29" s="23"/>
      <c r="H29" s="24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4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8"/>
      <c r="AJ29" s="9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7"/>
      <c r="BD29" s="8"/>
      <c r="BE29" s="8"/>
      <c r="BF29" s="8"/>
      <c r="BG29" s="8"/>
      <c r="BH29" s="8"/>
    </row>
    <row r="30" spans="1:60" x14ac:dyDescent="0.2">
      <c r="B30" s="8"/>
      <c r="C30" s="8"/>
      <c r="D30" s="8"/>
      <c r="E30" s="8"/>
      <c r="F30" s="8"/>
      <c r="G30" s="8"/>
      <c r="H30" s="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6"/>
      <c r="U30" s="8"/>
      <c r="V30" s="8"/>
      <c r="W30" s="8"/>
      <c r="X30" s="8"/>
      <c r="Y30" s="8"/>
      <c r="Z30" s="8"/>
      <c r="AA30" s="8"/>
      <c r="AB30" s="8"/>
      <c r="AC30" s="5"/>
      <c r="AD30" s="5"/>
      <c r="AE30" s="5"/>
      <c r="AF30" s="5"/>
      <c r="AG30" s="8"/>
      <c r="AH30" s="8"/>
      <c r="AI30" s="8"/>
      <c r="AJ30" s="9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7"/>
      <c r="BD30" s="8"/>
      <c r="BE30" s="8"/>
      <c r="BF30" s="8"/>
      <c r="BG30" s="8"/>
      <c r="BH30" s="8"/>
    </row>
    <row r="31" spans="1:60" x14ac:dyDescent="0.2">
      <c r="B31" s="8"/>
      <c r="C31" s="8"/>
      <c r="D31" s="8"/>
      <c r="E31" s="8"/>
      <c r="F31" s="8"/>
      <c r="G31" s="8"/>
      <c r="H31" s="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6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9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7"/>
      <c r="BD31" s="8"/>
      <c r="BE31" s="8"/>
      <c r="BF31" s="8"/>
      <c r="BG31" s="8"/>
      <c r="BH31" s="8"/>
    </row>
    <row r="32" spans="1:60" x14ac:dyDescent="0.2">
      <c r="B32" s="8"/>
      <c r="C32" s="8"/>
      <c r="D32" s="8"/>
      <c r="E32" s="8"/>
      <c r="F32" s="8"/>
      <c r="G32" s="8"/>
      <c r="H32" s="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6"/>
      <c r="U32" s="8"/>
      <c r="V32" s="8"/>
      <c r="W32" s="8"/>
      <c r="X32" s="8"/>
      <c r="Y32" s="8"/>
      <c r="Z32" s="8"/>
      <c r="AA32" s="8"/>
      <c r="AB32" s="8"/>
      <c r="AC32" s="8"/>
      <c r="AD32" s="8"/>
      <c r="AE32" s="10"/>
      <c r="AF32" s="8"/>
      <c r="AG32" s="8"/>
      <c r="AH32" s="8"/>
      <c r="AI32" s="8"/>
      <c r="AJ32" s="9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7"/>
      <c r="BD32" s="8"/>
      <c r="BE32" s="8"/>
      <c r="BF32" s="8"/>
      <c r="BG32" s="8"/>
      <c r="BH32" s="8"/>
    </row>
    <row r="33" spans="2:60" x14ac:dyDescent="0.2">
      <c r="B33" s="8"/>
      <c r="C33" s="8"/>
      <c r="D33" s="8"/>
      <c r="E33" s="8"/>
      <c r="F33" s="8"/>
      <c r="G33" s="8"/>
      <c r="H33" s="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6"/>
      <c r="U33" s="8"/>
      <c r="V33" s="8"/>
      <c r="W33" s="8"/>
      <c r="X33" s="8"/>
      <c r="Y33" s="8"/>
      <c r="Z33" s="8"/>
      <c r="AA33" s="8"/>
      <c r="AB33" s="8"/>
      <c r="AC33" s="8"/>
      <c r="AD33" s="10"/>
      <c r="AE33" s="8"/>
      <c r="AF33" s="8"/>
      <c r="AG33" s="8"/>
      <c r="AH33" s="8"/>
      <c r="AI33" s="8"/>
      <c r="AJ33" s="9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7"/>
      <c r="BD33" s="8"/>
      <c r="BE33" s="8"/>
      <c r="BF33" s="8"/>
      <c r="BG33" s="8"/>
      <c r="BH33" s="8"/>
    </row>
    <row r="34" spans="2:60" x14ac:dyDescent="0.2">
      <c r="B34" s="8"/>
      <c r="C34" s="8"/>
      <c r="D34" s="8"/>
      <c r="E34" s="8"/>
      <c r="F34" s="8"/>
      <c r="G34" s="8"/>
      <c r="H34" s="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6"/>
      <c r="U34" s="8"/>
      <c r="V34" s="8"/>
      <c r="W34" s="8"/>
      <c r="X34" s="8"/>
      <c r="Y34" s="8"/>
      <c r="Z34" s="8"/>
      <c r="AA34" s="8"/>
      <c r="AB34" s="8"/>
      <c r="AC34" s="8"/>
      <c r="AD34" s="10"/>
      <c r="AE34" s="8"/>
      <c r="AF34" s="8"/>
      <c r="AG34" s="8"/>
      <c r="AH34" s="8"/>
      <c r="AI34" s="8"/>
      <c r="AJ34" s="9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7"/>
      <c r="BD34" s="8"/>
      <c r="BE34" s="8"/>
      <c r="BF34" s="8"/>
      <c r="BG34" s="8"/>
      <c r="BH34" s="8"/>
    </row>
    <row r="35" spans="2:60" x14ac:dyDescent="0.2">
      <c r="B35" s="8"/>
      <c r="C35" s="8"/>
      <c r="D35" s="8"/>
      <c r="E35" s="8"/>
      <c r="F35" s="8"/>
      <c r="G35" s="8"/>
      <c r="H35" s="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6"/>
      <c r="U35" s="8"/>
      <c r="V35" s="8"/>
      <c r="W35" s="8"/>
      <c r="X35" s="8"/>
      <c r="Y35" s="8"/>
      <c r="Z35" s="8"/>
      <c r="AA35" s="8"/>
      <c r="AB35" s="8"/>
      <c r="AC35" s="6"/>
      <c r="AD35" s="11"/>
      <c r="AE35" s="6"/>
      <c r="AF35" s="6"/>
      <c r="AG35" s="8"/>
      <c r="AH35" s="8"/>
      <c r="AI35" s="8"/>
      <c r="AJ35" s="9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7"/>
      <c r="BD35" s="8"/>
      <c r="BE35" s="8"/>
      <c r="BF35" s="8"/>
      <c r="BG35" s="8"/>
      <c r="BH35" s="8"/>
    </row>
    <row r="36" spans="2:60" x14ac:dyDescent="0.2">
      <c r="B36" s="8"/>
      <c r="C36" s="8"/>
      <c r="D36" s="8"/>
      <c r="E36" s="8"/>
      <c r="F36" s="8"/>
      <c r="G36" s="8"/>
      <c r="H36" s="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6"/>
      <c r="U36" s="8"/>
      <c r="V36" s="8"/>
      <c r="W36" s="8"/>
      <c r="X36" s="8"/>
      <c r="Y36" s="8"/>
      <c r="Z36" s="8"/>
      <c r="AA36" s="8"/>
      <c r="AB36" s="8"/>
      <c r="AC36" s="6"/>
      <c r="AD36" s="6"/>
      <c r="AE36" s="6"/>
      <c r="AF36" s="6"/>
      <c r="AG36" s="8"/>
      <c r="AH36" s="8"/>
      <c r="AI36" s="8"/>
      <c r="AJ36" s="9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7"/>
      <c r="BD36" s="8"/>
      <c r="BE36" s="8"/>
      <c r="BF36" s="8"/>
      <c r="BG36" s="8"/>
      <c r="BH36" s="8"/>
    </row>
    <row r="37" spans="2:60" x14ac:dyDescent="0.2">
      <c r="B37" s="8"/>
      <c r="C37" s="8"/>
      <c r="D37" s="8"/>
      <c r="E37" s="8"/>
      <c r="F37" s="8"/>
      <c r="G37" s="8"/>
      <c r="H37" s="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6"/>
      <c r="U37" s="8"/>
      <c r="V37" s="8"/>
      <c r="W37" s="8"/>
      <c r="X37" s="8"/>
      <c r="Y37" s="8"/>
      <c r="Z37" s="8"/>
      <c r="AA37" s="8"/>
      <c r="AB37" s="8"/>
      <c r="AC37" s="8"/>
      <c r="AD37" s="10"/>
      <c r="AE37" s="8"/>
      <c r="AF37" s="8"/>
      <c r="AG37" s="8"/>
      <c r="AH37" s="8"/>
      <c r="AI37" s="8"/>
      <c r="AJ37" s="9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7"/>
      <c r="BD37" s="8"/>
      <c r="BE37" s="8"/>
      <c r="BF37" s="8"/>
      <c r="BG37" s="8"/>
      <c r="BH37" s="8"/>
    </row>
    <row r="38" spans="2:60" x14ac:dyDescent="0.2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9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7"/>
      <c r="BD38" s="8"/>
      <c r="BE38" s="8"/>
      <c r="BF38" s="8"/>
      <c r="BG38" s="8"/>
      <c r="BH38" s="8"/>
    </row>
    <row r="39" spans="2:60" x14ac:dyDescent="0.2">
      <c r="B39" s="8"/>
      <c r="C39" s="8"/>
      <c r="D39" s="8"/>
      <c r="E39" s="8"/>
      <c r="F39" s="8"/>
      <c r="G39" s="10"/>
      <c r="H39" s="8"/>
      <c r="I39" s="8"/>
      <c r="J39" s="10"/>
      <c r="K39" s="8"/>
      <c r="L39" s="8"/>
      <c r="M39" s="8"/>
      <c r="N39" s="8"/>
      <c r="O39" s="8"/>
      <c r="P39" s="8"/>
      <c r="Q39" s="8"/>
      <c r="R39" s="8"/>
      <c r="S39" s="10"/>
      <c r="T39" s="8"/>
      <c r="U39" s="8"/>
      <c r="V39" s="10"/>
      <c r="W39" s="8"/>
      <c r="X39" s="8"/>
      <c r="Y39" s="8"/>
      <c r="Z39" s="8"/>
      <c r="AA39" s="8"/>
      <c r="AB39" s="8"/>
      <c r="AC39" s="8"/>
      <c r="AD39" s="10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</row>
    <row r="40" spans="2:60" x14ac:dyDescent="0.2">
      <c r="B40" s="8"/>
      <c r="C40" s="8"/>
      <c r="D40" s="8"/>
      <c r="E40" s="8"/>
      <c r="F40" s="8"/>
      <c r="G40" s="12"/>
      <c r="H40" s="8"/>
      <c r="I40" s="8"/>
      <c r="J40" s="12"/>
      <c r="K40" s="8"/>
      <c r="L40" s="8"/>
      <c r="M40" s="12"/>
      <c r="N40" s="8"/>
      <c r="O40" s="12"/>
      <c r="P40" s="8"/>
      <c r="Q40" s="8"/>
      <c r="R40" s="8"/>
      <c r="S40" s="12"/>
      <c r="T40" s="8"/>
      <c r="U40" s="8"/>
      <c r="V40" s="12"/>
      <c r="W40" s="8"/>
      <c r="X40" s="8"/>
      <c r="Y40" s="12"/>
      <c r="Z40" s="8"/>
      <c r="AA40" s="12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</row>
    <row r="41" spans="2:60" x14ac:dyDescent="0.2">
      <c r="B41" s="8"/>
      <c r="C41" s="8"/>
      <c r="D41" s="8"/>
      <c r="E41" s="8"/>
      <c r="F41" s="8"/>
      <c r="G41" s="12"/>
      <c r="H41" s="8"/>
      <c r="I41" s="8"/>
      <c r="J41" s="12"/>
      <c r="K41" s="8"/>
      <c r="L41" s="8"/>
      <c r="M41" s="12"/>
      <c r="N41" s="8"/>
      <c r="O41" s="12"/>
      <c r="P41" s="8"/>
      <c r="Q41" s="8"/>
      <c r="R41" s="8"/>
      <c r="S41" s="12"/>
      <c r="T41" s="8"/>
      <c r="U41" s="8"/>
      <c r="V41" s="12"/>
      <c r="W41" s="8"/>
      <c r="X41" s="8"/>
      <c r="Y41" s="12"/>
      <c r="Z41" s="8"/>
      <c r="AA41" s="12"/>
      <c r="AB41" s="8"/>
      <c r="AC41" s="5"/>
      <c r="AD41" s="5"/>
      <c r="AE41" s="5"/>
      <c r="AF41" s="5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</row>
    <row r="42" spans="2:60" x14ac:dyDescent="0.2">
      <c r="B42" s="8"/>
      <c r="C42" s="8"/>
      <c r="D42" s="8"/>
      <c r="E42" s="8"/>
      <c r="F42" s="8"/>
      <c r="G42" s="12"/>
      <c r="H42" s="8"/>
      <c r="I42" s="8"/>
      <c r="J42" s="12"/>
      <c r="K42" s="8"/>
      <c r="L42" s="8"/>
      <c r="M42" s="12"/>
      <c r="N42" s="8"/>
      <c r="O42" s="12"/>
      <c r="P42" s="8"/>
      <c r="Q42" s="8"/>
      <c r="R42" s="8"/>
      <c r="S42" s="12"/>
      <c r="T42" s="8"/>
      <c r="U42" s="8"/>
      <c r="V42" s="12"/>
      <c r="W42" s="8"/>
      <c r="X42" s="8"/>
      <c r="Y42" s="12"/>
      <c r="Z42" s="8"/>
      <c r="AA42" s="12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</row>
    <row r="43" spans="2:60" x14ac:dyDescent="0.2">
      <c r="B43" s="8"/>
      <c r="C43" s="8"/>
      <c r="D43" s="8"/>
      <c r="E43" s="8"/>
      <c r="F43" s="8"/>
      <c r="G43" s="12"/>
      <c r="H43" s="8"/>
      <c r="I43" s="8"/>
      <c r="J43" s="12"/>
      <c r="K43" s="8"/>
      <c r="L43" s="8"/>
      <c r="M43" s="12"/>
      <c r="N43" s="8"/>
      <c r="O43" s="12"/>
      <c r="P43" s="8"/>
      <c r="Q43" s="8"/>
      <c r="R43" s="8"/>
      <c r="S43" s="12"/>
      <c r="T43" s="8"/>
      <c r="U43" s="8"/>
      <c r="V43" s="12"/>
      <c r="W43" s="8"/>
      <c r="X43" s="8"/>
      <c r="Y43" s="12"/>
      <c r="Z43" s="8"/>
      <c r="AA43" s="12"/>
      <c r="AB43" s="8"/>
      <c r="AC43" s="8"/>
      <c r="AD43" s="8"/>
      <c r="AE43" s="10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</row>
    <row r="44" spans="2:60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10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</row>
    <row r="45" spans="2:60" x14ac:dyDescent="0.2">
      <c r="B45" s="8"/>
      <c r="C45" s="8"/>
      <c r="D45" s="8"/>
      <c r="E45" s="8"/>
      <c r="F45" s="8"/>
      <c r="G45" s="13"/>
      <c r="H45" s="8"/>
      <c r="I45" s="8"/>
      <c r="J45" s="13"/>
      <c r="K45" s="8"/>
      <c r="L45" s="8"/>
      <c r="M45" s="13"/>
      <c r="N45" s="8"/>
      <c r="O45" s="13"/>
      <c r="P45" s="8"/>
      <c r="Q45" s="8"/>
      <c r="R45" s="8"/>
      <c r="S45" s="13"/>
      <c r="T45" s="8"/>
      <c r="U45" s="8"/>
      <c r="V45" s="13"/>
      <c r="W45" s="8"/>
      <c r="X45" s="8"/>
      <c r="Y45" s="13"/>
      <c r="Z45" s="8"/>
      <c r="AA45" s="13"/>
      <c r="AB45" s="8"/>
      <c r="AC45" s="8"/>
      <c r="AD45" s="10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</row>
    <row r="46" spans="2:60" x14ac:dyDescent="0.2">
      <c r="B46" s="8"/>
      <c r="C46" s="8"/>
      <c r="D46" s="8"/>
      <c r="E46" s="8"/>
      <c r="F46" s="8"/>
      <c r="G46" s="13"/>
      <c r="H46" s="8"/>
      <c r="I46" s="8"/>
      <c r="J46" s="13"/>
      <c r="K46" s="8"/>
      <c r="L46" s="8"/>
      <c r="M46" s="13"/>
      <c r="N46" s="8"/>
      <c r="O46" s="13"/>
      <c r="P46" s="8"/>
      <c r="Q46" s="8"/>
      <c r="R46" s="8"/>
      <c r="S46" s="13"/>
      <c r="T46" s="8"/>
      <c r="U46" s="8"/>
      <c r="V46" s="13"/>
      <c r="W46" s="8"/>
      <c r="X46" s="8"/>
      <c r="Y46" s="13"/>
      <c r="Z46" s="8"/>
      <c r="AA46" s="13"/>
      <c r="AB46" s="8"/>
      <c r="AC46" s="6"/>
      <c r="AD46" s="11"/>
      <c r="AE46" s="6"/>
      <c r="AF46" s="6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</row>
    <row r="47" spans="2:60" x14ac:dyDescent="0.2">
      <c r="B47" s="8"/>
      <c r="C47" s="8"/>
      <c r="D47" s="8"/>
      <c r="E47" s="8"/>
      <c r="F47" s="8"/>
      <c r="G47" s="13"/>
      <c r="H47" s="8"/>
      <c r="I47" s="8"/>
      <c r="J47" s="13"/>
      <c r="K47" s="8"/>
      <c r="L47" s="8"/>
      <c r="M47" s="13"/>
      <c r="N47" s="8"/>
      <c r="O47" s="13"/>
      <c r="P47" s="8"/>
      <c r="Q47" s="8"/>
      <c r="R47" s="8"/>
      <c r="S47" s="13"/>
      <c r="T47" s="8"/>
      <c r="U47" s="8"/>
      <c r="V47" s="13"/>
      <c r="W47" s="8"/>
      <c r="X47" s="8"/>
      <c r="Y47" s="13"/>
      <c r="Z47" s="8"/>
      <c r="AA47" s="13"/>
      <c r="AB47" s="8"/>
      <c r="AC47" s="6"/>
      <c r="AD47" s="6"/>
      <c r="AE47" s="6"/>
      <c r="AF47" s="6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</row>
    <row r="48" spans="2:60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10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</row>
    <row r="49" spans="2:60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</row>
    <row r="50" spans="2:60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10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</row>
    <row r="51" spans="2:60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</row>
    <row r="52" spans="2:60" ht="77" x14ac:dyDescent="0.2">
      <c r="B52" s="3" t="s">
        <v>1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65" spans="23:27" x14ac:dyDescent="0.2">
      <c r="W65" s="1" t="s">
        <v>2</v>
      </c>
      <c r="Z65" s="1" t="s">
        <v>8</v>
      </c>
    </row>
    <row r="66" spans="23:27" x14ac:dyDescent="0.2">
      <c r="W66" s="1" t="s">
        <v>4</v>
      </c>
      <c r="Z66" s="2">
        <v>5</v>
      </c>
      <c r="AA66" s="2"/>
    </row>
    <row r="67" spans="23:27" x14ac:dyDescent="0.2">
      <c r="W67" s="1" t="s">
        <v>3</v>
      </c>
      <c r="Z67" s="2">
        <v>3</v>
      </c>
      <c r="AA67" s="2"/>
    </row>
    <row r="68" spans="23:27" x14ac:dyDescent="0.2">
      <c r="W68" s="1" t="s">
        <v>7</v>
      </c>
      <c r="Z68" s="2">
        <v>1</v>
      </c>
      <c r="AA68" s="2"/>
    </row>
    <row r="69" spans="23:27" x14ac:dyDescent="0.2">
      <c r="W69" s="1" t="s">
        <v>6</v>
      </c>
      <c r="Z69" s="2">
        <v>2</v>
      </c>
      <c r="AA69" s="2"/>
    </row>
    <row r="70" spans="23:27" x14ac:dyDescent="0.2">
      <c r="W70" s="1" t="s">
        <v>5</v>
      </c>
      <c r="Z70" s="2">
        <v>4</v>
      </c>
      <c r="AA70" s="2"/>
    </row>
    <row r="71" spans="23:27" x14ac:dyDescent="0.2">
      <c r="W71" s="1" t="s">
        <v>9</v>
      </c>
      <c r="Z71" s="2">
        <v>5</v>
      </c>
      <c r="AA71" s="2"/>
    </row>
    <row r="72" spans="23:27" x14ac:dyDescent="0.2">
      <c r="W72" s="1" t="s">
        <v>10</v>
      </c>
    </row>
  </sheetData>
  <mergeCells count="1">
    <mergeCell ref="B52:Q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2022-03-09T15:24:49Z</dcterms:created>
  <dcterms:modified xsi:type="dcterms:W3CDTF">2023-08-27T19:42:02Z</dcterms:modified>
</cp:coreProperties>
</file>