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822fe839c38f02/"/>
    </mc:Choice>
  </mc:AlternateContent>
  <xr:revisionPtr revIDLastSave="0" documentId="14_{9DFA5D4E-98E5-4CDA-91A8-1E56422A1543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Parent Category Statistics" sheetId="2" r:id="rId1"/>
    <sheet name="Subcategory Statistics" sheetId="3" r:id="rId2"/>
    <sheet name="Outcomes Based on Launch Date" sheetId="4" r:id="rId3"/>
    <sheet name="Theater Outcomes By Launch Date" sheetId="10" r:id="rId4"/>
    <sheet name="Kickstarter" sheetId="1" r:id="rId5"/>
    <sheet name="Outcomes Based On Goal" sheetId="11" r:id="rId6"/>
  </sheets>
  <definedNames>
    <definedName name="_xlnm._FilterDatabase" localSheetId="4" hidden="1">Kickstarter!$A$1:$S$4115</definedName>
  </definedNames>
  <calcPr calcId="191029"/>
  <pivotCaches>
    <pivotCache cacheId="44" r:id="rId7"/>
    <pivotCache cacheId="45" r:id="rId8"/>
    <pivotCache cacheId="4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H3" i="1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4" i="11"/>
  <c r="F5" i="11"/>
  <c r="F6" i="11"/>
  <c r="F7" i="11"/>
  <c r="F8" i="11"/>
  <c r="F9" i="11"/>
  <c r="F10" i="11"/>
  <c r="F11" i="11"/>
  <c r="F12" i="11"/>
  <c r="F3" i="11"/>
  <c r="F2" i="11"/>
  <c r="E4" i="11"/>
  <c r="E5" i="11"/>
  <c r="E6" i="11"/>
  <c r="E7" i="11"/>
  <c r="E8" i="11"/>
  <c r="E9" i="11"/>
  <c r="E10" i="11"/>
  <c r="E11" i="11"/>
  <c r="E12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B12" i="11"/>
  <c r="B11" i="11"/>
  <c r="B10" i="11"/>
  <c r="B9" i="11"/>
  <c r="B8" i="11"/>
  <c r="B7" i="11"/>
  <c r="C6" i="11"/>
  <c r="B6" i="11"/>
  <c r="C5" i="11"/>
  <c r="B5" i="11"/>
  <c r="C3" i="11"/>
  <c r="B4" i="11"/>
  <c r="B3" i="11"/>
  <c r="C4" i="11"/>
  <c r="B2" i="11"/>
  <c r="C2" i="1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1" l="1"/>
  <c r="H13" i="11" l="1"/>
  <c r="G13" i="11"/>
  <c r="F13" i="11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<sst xmlns="http://schemas.openxmlformats.org/spreadsheetml/2006/main" count="33074" uniqueCount="8400">
  <si>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</si>
  <si>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</si>
  <si>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</si>
  <si>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</si>
  <si>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</si>
  <si>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</si>
  <si>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</si>
  <si>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</si>
  <si>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</si>
  <si>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</si>
  <si>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</si>
  <si>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</si>
  <si>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</si>
  <si>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</si>
  <si>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</si>
  <si>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</si>
  <si>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</si>
  <si>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</si>
  <si>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</si>
  <si>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</si>
  <si>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</si>
  <si>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</si>
  <si>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</si>
  <si>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</si>
  <si>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</si>
  <si>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</si>
  <si>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</si>
  <si>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</si>
  <si>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</si>
  <si>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</si>
  <si>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</si>
  <si>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</si>
  <si>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</si>
  <si>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</si>
  <si>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</si>
  <si>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</si>
  <si>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</si>
  <si>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</si>
  <si>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</si>
  <si>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</si>
  <si>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</si>
  <si>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</si>
  <si>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</si>
  <si>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</si>
  <si>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</si>
  <si>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</si>
  <si>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</si>
  <si>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</si>
  <si>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</si>
  <si>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</si>
  <si>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</si>
  <si>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</si>
  <si>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</si>
  <si>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</si>
  <si>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</si>
  <si>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</si>
  <si>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</si>
  <si>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</si>
  <si>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</si>
  <si>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</si>
  <si>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</si>
  <si>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</si>
  <si>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</si>
  <si>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</si>
  <si>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</si>
  <si>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</si>
  <si>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</si>
  <si>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</si>
  <si>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</si>
  <si>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</si>
  <si>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</si>
  <si>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</si>
  <si>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</si>
  <si>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</si>
  <si>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</si>
  <si>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</si>
  <si>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</si>
  <si>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</si>
  <si>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</si>
  <si>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</si>
  <si>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</si>
  <si>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</si>
  <si>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</si>
  <si>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</si>
  <si>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</si>
  <si>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</si>
  <si>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</si>
  <si>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</si>
  <si>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</si>
  <si>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</si>
  <si>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</si>
  <si>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</si>
  <si>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</si>
  <si>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</si>
  <si>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</si>
  <si>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</si>
  <si>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</si>
  <si>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</si>
  <si>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</si>
  <si>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</si>
  <si>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</si>
  <si>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</si>
  <si>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</si>
  <si>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</si>
  <si>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</si>
  <si>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</si>
  <si>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</si>
  <si>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</si>
  <si>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</si>
  <si>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</si>
  <si>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</si>
  <si>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</si>
  <si>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</si>
  <si>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</si>
  <si>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</si>
  <si>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</si>
  <si>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</si>
  <si>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</si>
  <si>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</si>
  <si>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</si>
  <si>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</si>
  <si>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</si>
  <si>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</si>
  <si>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</si>
  <si>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</si>
  <si>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</si>
  <si>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</si>
  <si>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</si>
  <si>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</si>
  <si>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</si>
  <si>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</si>
  <si>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</si>
  <si>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</si>
  <si>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</si>
  <si>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</si>
  <si>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</si>
  <si>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</si>
  <si>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</si>
  <si>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</si>
  <si>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</si>
  <si>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</si>
  <si>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</si>
  <si>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</si>
  <si>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</si>
  <si>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</si>
  <si>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</si>
  <si>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</si>
  <si>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</si>
  <si>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</si>
  <si>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</si>
  <si>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</si>
  <si>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</si>
  <si>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</si>
  <si>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</si>
  <si>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</si>
  <si>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</si>
  <si>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</si>
  <si>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</si>
  <si>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</si>
  <si>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</si>
  <si>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</si>
  <si>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</si>
  <si>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</si>
  <si>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</si>
  <si>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</si>
  <si>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</si>
  <si>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</si>
  <si>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</si>
  <si>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</si>
  <si>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</si>
  <si>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</si>
  <si>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</si>
  <si>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</si>
  <si>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</si>
  <si>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</si>
  <si>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</si>
  <si>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</si>
  <si>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</si>
  <si>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</si>
  <si>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</si>
  <si>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</si>
  <si>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</si>
  <si>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</si>
  <si>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</si>
  <si>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</si>
  <si>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</si>
  <si>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</si>
  <si>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</si>
  <si>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</si>
  <si>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</si>
  <si>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</si>
  <si>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</si>
  <si>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</si>
  <si>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</si>
  <si>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</si>
  <si>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</si>
  <si>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</si>
  <si>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</si>
  <si>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</si>
  <si>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</si>
  <si>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</si>
  <si>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</si>
  <si>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</si>
  <si>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</si>
  <si>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</si>
  <si>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</si>
  <si>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</si>
  <si>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</si>
  <si>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</si>
  <si>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</si>
  <si>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</si>
  <si>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</si>
  <si>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</si>
  <si>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</si>
  <si>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</si>
  <si>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</si>
  <si>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</si>
  <si>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</si>
  <si>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</si>
  <si>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</si>
  <si>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</si>
  <si>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</si>
  <si>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</si>
  <si>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</si>
  <si>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</si>
  <si>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</si>
  <si>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</si>
  <si>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</si>
  <si>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</si>
  <si>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</si>
  <si>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</si>
  <si>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</si>
  <si>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</si>
  <si>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</si>
  <si>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</si>
  <si>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</si>
  <si>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</si>
  <si>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</si>
  <si>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</si>
  <si>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</si>
  <si>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</si>
  <si>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</si>
  <si>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</si>
  <si>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</si>
  <si>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</si>
  <si>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</si>
  <si>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</si>
  <si>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</si>
  <si>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</si>
  <si>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</si>
  <si>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</si>
  <si>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</si>
  <si>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</si>
  <si>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</si>
  <si>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</si>
  <si>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</si>
  <si>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</si>
  <si>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</si>
  <si>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</si>
  <si>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</si>
  <si>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</si>
  <si>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</si>
  <si>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</si>
  <si>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</si>
  <si>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</si>
  <si>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</si>
  <si>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</si>
  <si>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</si>
  <si>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</si>
  <si>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</si>
  <si>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</si>
  <si>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</si>
  <si>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</si>
  <si>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</si>
  <si>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</si>
  <si>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</si>
  <si>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</si>
  <si>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</si>
  <si>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</si>
  <si>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</si>
  <si>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</si>
  <si>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</si>
  <si>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</si>
  <si>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</si>
  <si>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</si>
  <si>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</si>
  <si>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</si>
  <si>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</si>
  <si>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</si>
  <si>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</si>
  <si>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</si>
  <si>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</si>
  <si>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</si>
  <si>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</si>
  <si>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</si>
  <si>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</si>
  <si>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</si>
  <si>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</si>
  <si>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</si>
  <si>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</si>
  <si>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</si>
  <si>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</si>
  <si>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</si>
  <si>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</si>
  <si>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</si>
  <si>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</si>
  <si>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</si>
  <si>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</si>
  <si>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</si>
  <si>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</si>
  <si>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</si>
  <si>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</si>
  <si>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</si>
  <si>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</si>
  <si>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</si>
  <si>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</si>
  <si>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</si>
  <si>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</si>
  <si>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</si>
  <si>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</si>
  <si>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</si>
  <si>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</si>
  <si>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</si>
  <si>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</si>
  <si>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</si>
  <si>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</si>
  <si>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</si>
  <si>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</si>
  <si>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</si>
  <si>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</si>
  <si>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</si>
  <si>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</si>
  <si>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</si>
  <si>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</si>
  <si>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</si>
  <si>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</si>
  <si>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</si>
  <si>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</si>
  <si>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</si>
  <si>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</si>
  <si>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</si>
  <si>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</si>
  <si>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</si>
  <si>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</si>
  <si>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</si>
  <si>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</si>
  <si>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</si>
  <si>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</si>
  <si>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</si>
  <si>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</si>
  <si>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</si>
  <si>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</si>
  <si>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</si>
  <si>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</si>
  <si>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</si>
  <si>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</si>
  <si>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</si>
  <si>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</si>
  <si>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</si>
  <si>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</si>
  <si>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</si>
  <si>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</si>
  <si>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</si>
  <si>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</si>
  <si>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</si>
  <si>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</si>
  <si>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</si>
  <si>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</si>
  <si>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</si>
  <si>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</si>
  <si>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</si>
  <si>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</si>
  <si>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</si>
  <si>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</si>
  <si>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</si>
  <si>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</si>
  <si>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</si>
  <si>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</si>
  <si>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</si>
  <si>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</si>
  <si>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</si>
  <si>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</si>
  <si>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</si>
  <si>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</si>
  <si>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</si>
  <si>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</si>
  <si>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</si>
  <si>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</si>
  <si>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</si>
  <si>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</si>
  <si>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</si>
  <si>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</si>
  <si>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</si>
  <si>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</si>
  <si>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</si>
  <si>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</si>
  <si>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</si>
  <si>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</si>
  <si>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</si>
  <si>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</si>
  <si>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</si>
  <si>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</si>
  <si>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</si>
  <si>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</si>
  <si>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</si>
  <si>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</si>
  <si>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</si>
  <si>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</si>
  <si>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</si>
  <si>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</si>
  <si>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</si>
  <si>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</si>
  <si>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</si>
  <si>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</si>
  <si>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</si>
  <si>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</si>
  <si>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</si>
  <si>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</si>
  <si>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</si>
  <si>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</si>
  <si>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</si>
  <si>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</si>
  <si>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</si>
  <si>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</si>
  <si>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</si>
  <si>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</si>
  <si>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</si>
  <si>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</si>
  <si>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</si>
  <si>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</si>
  <si>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</si>
  <si>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</si>
  <si>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</si>
  <si>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</si>
  <si>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</si>
  <si>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</si>
  <si>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</si>
  <si>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</si>
  <si>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</si>
  <si>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</si>
  <si>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</si>
  <si>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</si>
  <si>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</si>
  <si>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</si>
  <si>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</si>
  <si>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</si>
  <si>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</si>
  <si>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</si>
  <si>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</si>
  <si>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</si>
  <si>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</si>
  <si>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</si>
  <si>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</si>
  <si>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</si>
  <si>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</si>
  <si>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</si>
  <si>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</si>
  <si>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</si>
  <si>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</si>
  <si>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</si>
  <si>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</si>
  <si>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</si>
  <si>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</si>
  <si>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</si>
  <si>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</si>
  <si>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</si>
  <si>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</si>
  <si>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</si>
  <si>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</si>
  <si>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</si>
  <si>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</si>
  <si>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</si>
  <si>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</si>
  <si>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</si>
  <si>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</si>
  <si>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</si>
  <si>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</si>
  <si>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</si>
  <si>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</si>
  <si>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</si>
  <si>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</si>
  <si>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</si>
  <si>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</si>
  <si>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</si>
  <si>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</si>
  <si>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</si>
  <si>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</si>
  <si>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</si>
  <si>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</si>
  <si>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</si>
  <si>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</si>
  <si>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</si>
  <si>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</si>
  <si>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</si>
  <si>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</si>
  <si>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</si>
  <si>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</si>
  <si>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</si>
  <si>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</si>
  <si>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</si>
  <si>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</si>
  <si>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</si>
  <si>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</si>
  <si>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</si>
  <si>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</si>
  <si>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</si>
  <si>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</si>
  <si>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</si>
  <si>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</si>
  <si>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</si>
  <si>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</si>
  <si>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</si>
  <si>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</si>
  <si>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</si>
  <si>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</si>
  <si>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</si>
  <si>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</si>
  <si>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</si>
  <si>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</si>
  <si>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</si>
  <si>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</si>
  <si>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</si>
  <si>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</si>
  <si>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</si>
  <si>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</si>
  <si>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</si>
  <si>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</si>
  <si>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</si>
  <si>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</si>
  <si>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</si>
  <si>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</si>
  <si>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</si>
  <si>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</si>
  <si>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</si>
  <si>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</si>
  <si>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</si>
  <si>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</si>
  <si>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</si>
  <si>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</si>
  <si>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</si>
  <si>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</si>
  <si>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</si>
  <si>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</si>
  <si>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</si>
  <si>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</si>
  <si>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</si>
  <si>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</si>
  <si>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</si>
  <si>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</si>
  <si>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</si>
  <si>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</si>
  <si>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</si>
  <si>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</si>
  <si>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</si>
  <si>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</si>
  <si>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</si>
  <si>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</si>
  <si>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</si>
  <si>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</si>
  <si>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</si>
  <si>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</si>
  <si>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</si>
  <si>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</si>
  <si>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</si>
  <si>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</si>
  <si>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</si>
  <si>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</si>
  <si>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</si>
  <si>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</si>
  <si>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</si>
  <si>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</si>
  <si>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</si>
  <si>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</si>
  <si>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</si>
  <si>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</si>
  <si>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</si>
  <si>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</si>
  <si>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</si>
  <si>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</si>
  <si>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</si>
  <si>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</si>
  <si>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</si>
  <si>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</si>
  <si>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</si>
  <si>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</si>
  <si>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</si>
  <si>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</si>
  <si>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</si>
  <si>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</si>
  <si>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</si>
  <si>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</si>
  <si>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</si>
  <si>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</si>
  <si>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</si>
  <si>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</si>
  <si>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</si>
  <si>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</si>
  <si>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</si>
  <si>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</si>
  <si>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</si>
  <si>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</si>
  <si>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</si>
  <si>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</si>
  <si>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</si>
  <si>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</si>
  <si>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</si>
  <si>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</si>
  <si>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</si>
  <si>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</si>
  <si>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</si>
  <si>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</si>
  <si>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</si>
  <si>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</si>
  <si>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</si>
  <si>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</si>
  <si>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</si>
  <si>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</si>
  <si>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</si>
  <si>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</si>
  <si>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</si>
  <si>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</si>
  <si>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</si>
  <si>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</si>
  <si>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</si>
  <si>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</si>
  <si>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</si>
  <si>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</si>
  <si>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</si>
  <si>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</si>
  <si>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</si>
  <si>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</si>
  <si>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</si>
  <si>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</si>
  <si>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</si>
  <si>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</si>
  <si>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</si>
  <si>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</si>
  <si>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</si>
  <si>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</si>
  <si>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</si>
  <si>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</si>
  <si>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</si>
  <si>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</si>
  <si>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</si>
  <si>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</si>
  <si>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</si>
  <si>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</si>
  <si>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</si>
  <si>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</si>
  <si>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</si>
  <si>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</si>
  <si>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</si>
  <si>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</si>
  <si>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</si>
  <si>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</si>
  <si>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</si>
  <si>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</si>
  <si>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</si>
  <si>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</si>
  <si>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</si>
  <si>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</si>
  <si>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</si>
  <si>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</si>
  <si>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</si>
  <si>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</si>
  <si>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</si>
  <si>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</si>
  <si>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</si>
  <si>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</si>
  <si>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</si>
  <si>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</si>
  <si>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</si>
  <si>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</si>
  <si>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</si>
  <si>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</si>
  <si>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</si>
  <si>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</si>
  <si>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</si>
  <si>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</si>
  <si>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</si>
  <si>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</si>
  <si>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</si>
  <si>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</si>
  <si>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</si>
  <si>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</si>
  <si>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</si>
  <si>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</si>
  <si>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</si>
  <si>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</si>
  <si>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</si>
  <si>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</si>
  <si>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</si>
  <si>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</si>
  <si>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</si>
  <si>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</si>
  <si>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</si>
  <si>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</si>
  <si>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</si>
  <si>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</si>
  <si>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</si>
  <si>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</si>
  <si>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</si>
  <si>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</si>
  <si>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</si>
  <si>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</si>
  <si>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</si>
  <si>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</si>
  <si>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</si>
  <si>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</si>
  <si>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</si>
  <si>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</si>
  <si>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</si>
  <si>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</si>
  <si>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</si>
  <si>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</si>
  <si>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</si>
  <si>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</si>
  <si>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</si>
  <si>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</si>
  <si>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</si>
  <si>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</si>
  <si>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</si>
  <si>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</si>
  <si>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</si>
  <si>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</si>
  <si>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</si>
  <si>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</si>
  <si>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</si>
  <si>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</si>
  <si>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</si>
  <si>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</si>
  <si>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</si>
  <si>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</si>
  <si>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</si>
  <si>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</si>
  <si>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</si>
  <si>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</si>
  <si>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</si>
  <si>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</si>
  <si>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</si>
  <si>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</si>
  <si>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</si>
  <si>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</si>
  <si>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</si>
  <si>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</si>
  <si>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</si>
  <si>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</si>
  <si>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</si>
  <si>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</si>
  <si>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</si>
  <si>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</si>
  <si>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</si>
  <si>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</si>
  <si>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</si>
  <si>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</si>
  <si>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</si>
  <si>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</si>
  <si>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</si>
  <si>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</si>
  <si>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</si>
  <si>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</si>
  <si>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</si>
  <si>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</si>
  <si>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</si>
  <si>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</si>
  <si>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</si>
  <si>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</si>
  <si>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</si>
  <si>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</si>
  <si>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</si>
  <si>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</si>
  <si>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</si>
  <si>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</si>
  <si>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</si>
  <si>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</si>
  <si>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</si>
  <si>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</si>
  <si>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</si>
  <si>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</si>
  <si>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</si>
  <si>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</si>
  <si>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</si>
  <si>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</si>
  <si>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</si>
  <si>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</si>
  <si>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</si>
  <si>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</si>
  <si>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</si>
  <si>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</si>
  <si>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</si>
  <si>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</si>
  <si>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</si>
  <si>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</si>
  <si>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</si>
  <si>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</si>
  <si>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</si>
  <si>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</si>
  <si>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</si>
  <si>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</si>
  <si>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</si>
  <si>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</si>
  <si>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</si>
  <si>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</si>
  <si>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</si>
  <si>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</si>
  <si>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</si>
  <si>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</si>
  <si>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</si>
  <si>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</si>
  <si>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</si>
  <si>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</si>
  <si>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</si>
  <si>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</si>
  <si>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</si>
  <si>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</si>
  <si>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</si>
  <si>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</si>
  <si>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</si>
  <si>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</si>
  <si>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</si>
  <si>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</si>
  <si>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</si>
  <si>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</si>
  <si>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</si>
  <si>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</si>
  <si>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</si>
  <si>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</si>
  <si>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</si>
  <si>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</si>
  <si>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</si>
  <si>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</si>
  <si>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</si>
  <si>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</si>
  <si>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</si>
  <si>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</si>
  <si>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</si>
  <si>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</si>
  <si>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</si>
  <si>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</si>
  <si>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</si>
  <si>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</si>
  <si>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</si>
  <si>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</si>
  <si>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</si>
  <si>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</si>
  <si>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</si>
  <si>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</si>
  <si>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</si>
  <si>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</si>
  <si>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</si>
  <si>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</si>
  <si>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</si>
  <si>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</si>
  <si>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</si>
  <si>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</si>
  <si>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</si>
  <si>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</si>
  <si>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</si>
  <si>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</si>
  <si>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</si>
  <si>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</si>
  <si>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</si>
  <si>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</si>
  <si>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</si>
  <si>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</si>
  <si>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</si>
  <si>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</si>
  <si>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</si>
  <si>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</si>
  <si>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</si>
  <si>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</si>
  <si>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</si>
  <si>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</si>
  <si>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</si>
  <si>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</si>
  <si>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</si>
  <si>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</si>
  <si>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</si>
  <si>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</si>
  <si>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</si>
  <si>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</si>
  <si>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</si>
  <si>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</si>
  <si>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</si>
  <si>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</si>
  <si>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</si>
  <si>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</si>
  <si>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</si>
  <si>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</si>
  <si>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</si>
  <si>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</si>
  <si>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</si>
  <si>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</si>
  <si>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</si>
  <si>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</si>
  <si>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</si>
  <si>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</si>
  <si>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</si>
  <si>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</si>
  <si>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</si>
  <si>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</si>
  <si>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</si>
  <si>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</si>
  <si>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</si>
  <si>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</si>
  <si>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</si>
  <si>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</si>
  <si>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</si>
  <si>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</si>
  <si>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</si>
  <si>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</si>
  <si>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</si>
  <si>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</si>
  <si>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</si>
  <si>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</si>
  <si>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</si>
  <si>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</si>
  <si>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</si>
  <si>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</si>
  <si>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</si>
  <si>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</si>
  <si>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</si>
  <si>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</si>
  <si>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</si>
  <si>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</si>
  <si>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</si>
  <si>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</si>
  <si>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</si>
  <si>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</si>
  <si>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</si>
  <si>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</si>
  <si>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</si>
  <si>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</si>
  <si>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</si>
  <si>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</si>
  <si>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</si>
  <si>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</si>
  <si>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</si>
  <si>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</si>
  <si>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</si>
  <si>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</si>
  <si>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</si>
  <si>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</si>
  <si>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</si>
  <si>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</si>
  <si>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</si>
  <si>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</si>
  <si>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</si>
  <si>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</si>
  <si>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</si>
  <si>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</si>
  <si>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</si>
  <si>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</si>
  <si>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</si>
  <si>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</si>
  <si>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</si>
  <si>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</si>
  <si>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</si>
  <si>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</si>
  <si>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</si>
  <si>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</si>
  <si>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</si>
  <si>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</si>
  <si>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</si>
  <si>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</si>
  <si>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</si>
  <si>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</si>
  <si>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</si>
  <si>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</si>
  <si>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</si>
  <si>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</si>
  <si>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</si>
  <si>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</si>
  <si>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</si>
  <si>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</si>
  <si>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</si>
  <si>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</si>
  <si>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</si>
  <si>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</si>
  <si>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</si>
  <si>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</si>
  <si>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</si>
  <si>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</si>
  <si>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</si>
  <si>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</si>
  <si>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</si>
  <si>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</si>
  <si>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</si>
  <si>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</si>
  <si>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</si>
  <si>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</si>
  <si>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</si>
  <si>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</si>
  <si>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</si>
  <si>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</si>
  <si>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</si>
  <si>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</si>
  <si>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</si>
  <si>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</si>
  <si>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</si>
  <si>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</si>
  <si>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</si>
  <si>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</si>
  <si>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</si>
  <si>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</si>
  <si>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</si>
  <si>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</si>
  <si>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</si>
  <si>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</si>
  <si>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</si>
  <si>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</si>
  <si>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</si>
  <si>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</si>
  <si>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</si>
  <si>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</si>
  <si>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</si>
  <si>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</si>
  <si>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</si>
  <si>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</si>
  <si>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</si>
  <si>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</si>
  <si>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</si>
  <si>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</si>
  <si>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</si>
  <si>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</si>
  <si>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</si>
  <si>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</si>
  <si>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</si>
  <si>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</si>
  <si>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</si>
  <si>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</si>
  <si>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</si>
  <si>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</si>
  <si>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</si>
  <si>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</si>
  <si>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</si>
  <si>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</si>
  <si>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</si>
  <si>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</si>
  <si>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</si>
  <si>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</si>
  <si>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</si>
  <si>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</si>
  <si>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</si>
  <si>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</si>
  <si>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</si>
  <si>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</si>
  <si>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</si>
  <si>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</si>
  <si>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</si>
  <si>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</si>
  <si>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</si>
  <si>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</si>
  <si>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</si>
  <si>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</si>
  <si>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</si>
  <si>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</si>
  <si>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</si>
  <si>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</si>
  <si>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</si>
  <si>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</si>
  <si>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</si>
  <si>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</si>
  <si>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</si>
  <si>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</si>
  <si>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</si>
  <si>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</si>
  <si>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</si>
  <si>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</si>
  <si>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</si>
  <si>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</si>
  <si>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</si>
  <si>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</si>
  <si>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</si>
  <si>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</si>
  <si>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</si>
  <si>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</si>
  <si>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</si>
  <si>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</si>
  <si>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</si>
  <si>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</si>
  <si>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</si>
  <si>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</si>
  <si>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</si>
  <si>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</si>
  <si>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</si>
  <si>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</si>
  <si>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</si>
  <si>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</si>
  <si>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</si>
  <si>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</si>
  <si>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</si>
  <si>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</si>
  <si>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</si>
  <si>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</si>
  <si>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</si>
  <si>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</si>
  <si>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</si>
  <si>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</si>
  <si>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</si>
  <si>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</si>
  <si>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</si>
  <si>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</si>
  <si>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</si>
  <si>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</si>
  <si>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</si>
  <si>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</si>
  <si>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</si>
  <si>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</si>
  <si>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</si>
  <si>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</si>
  <si>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</si>
  <si>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</si>
  <si>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</si>
  <si>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</si>
  <si>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</si>
  <si>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</si>
  <si>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</si>
  <si>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</si>
  <si>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</si>
  <si>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</si>
  <si>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</si>
  <si>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</si>
  <si>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</si>
  <si>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</si>
  <si>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</si>
  <si>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</si>
  <si>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</si>
  <si>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</si>
  <si>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</si>
  <si>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</si>
  <si>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</si>
  <si>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</si>
  <si>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</si>
  <si>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</si>
  <si>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</si>
  <si>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</si>
  <si>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</si>
  <si>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</si>
  <si>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</si>
  <si>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</si>
  <si>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</si>
  <si>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</si>
  <si>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</si>
  <si>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</si>
  <si>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</si>
  <si>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</si>
  <si>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</si>
  <si>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</si>
  <si>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</si>
  <si>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</si>
  <si>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</si>
  <si>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</si>
  <si>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</si>
  <si>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</si>
  <si>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</si>
  <si>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</si>
  <si>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</si>
  <si>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</si>
  <si>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</si>
  <si>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</si>
  <si>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</si>
  <si>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</si>
  <si>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</si>
  <si>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</si>
  <si>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</si>
  <si>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</si>
  <si>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</si>
  <si>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</si>
  <si>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</si>
  <si>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</si>
  <si>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</si>
  <si>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</si>
  <si>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</si>
  <si>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</si>
  <si>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</si>
  <si>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</si>
  <si>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</si>
  <si>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</si>
  <si>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</si>
  <si>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</si>
  <si>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</si>
  <si>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</si>
  <si>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</si>
  <si>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</si>
  <si>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</si>
  <si>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</si>
  <si>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</si>
  <si>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</si>
  <si>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</si>
  <si>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</si>
  <si>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</si>
  <si>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</si>
  <si>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</si>
  <si>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</si>
  <si>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</si>
  <si>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</si>
  <si>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</si>
  <si>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</si>
  <si>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</si>
  <si>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</si>
  <si>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</si>
  <si>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</si>
  <si>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</si>
  <si>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</si>
  <si>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</si>
  <si>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</si>
  <si>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</si>
  <si>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</si>
  <si>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</si>
  <si>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</si>
  <si>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</si>
  <si>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</si>
  <si>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</si>
  <si>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</si>
  <si>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</si>
  <si>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</si>
  <si>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</si>
  <si>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</si>
  <si>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</si>
  <si>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</si>
  <si>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</si>
  <si>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</si>
  <si>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</si>
  <si>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</si>
  <si>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</si>
  <si>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</si>
  <si>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</si>
  <si>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</si>
  <si>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</si>
  <si>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</si>
  <si>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</si>
  <si>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</si>
  <si>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</si>
  <si>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</si>
  <si>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</si>
  <si>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</si>
  <si>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</si>
  <si>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</si>
  <si>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</si>
  <si>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</si>
  <si>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</si>
  <si>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</si>
  <si>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</si>
  <si>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</si>
  <si>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</si>
  <si>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</si>
  <si>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</si>
  <si>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</si>
  <si>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</si>
  <si>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</si>
  <si>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</si>
  <si>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</si>
  <si>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</si>
  <si>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</si>
  <si>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</si>
  <si>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</si>
  <si>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</si>
  <si>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</si>
  <si>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</si>
  <si>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</si>
  <si>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</si>
  <si>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</si>
  <si>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</si>
  <si>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</si>
  <si>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</si>
  <si>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</si>
  <si>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</si>
  <si>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</si>
  <si>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</si>
  <si>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</si>
  <si>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</si>
  <si>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</si>
  <si>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</si>
  <si>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</si>
  <si>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</si>
  <si>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</si>
  <si>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</si>
  <si>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</si>
  <si>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</si>
  <si>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</si>
  <si>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</si>
  <si>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</si>
  <si>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</si>
  <si>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</si>
  <si>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</si>
  <si>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</si>
  <si>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</si>
  <si>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</si>
  <si>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</si>
  <si>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</si>
  <si>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</si>
  <si>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</si>
  <si>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</si>
  <si>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</si>
  <si>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</si>
  <si>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</si>
  <si>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</si>
  <si>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</si>
  <si>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</si>
  <si>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</si>
  <si>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</si>
  <si>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</si>
  <si>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</si>
  <si>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</si>
  <si>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</si>
  <si>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</si>
  <si>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</si>
  <si>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</si>
  <si>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</si>
  <si>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</si>
  <si>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</si>
  <si>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</si>
  <si>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</si>
  <si>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</si>
  <si>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</si>
  <si>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</si>
  <si>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</si>
  <si>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</si>
  <si>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</si>
  <si>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</si>
  <si>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</si>
  <si>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</si>
  <si>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</si>
  <si>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</si>
  <si>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</si>
  <si>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</si>
  <si>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</si>
  <si>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</si>
  <si>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</si>
  <si>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</si>
  <si>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</si>
  <si>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</si>
  <si>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</si>
  <si>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</si>
  <si>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</si>
  <si>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</si>
  <si>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</si>
  <si>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</si>
  <si>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</si>
  <si>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</si>
  <si>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</si>
  <si>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</si>
  <si>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</si>
  <si>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</si>
  <si>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</si>
  <si>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</si>
  <si>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</si>
  <si>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</si>
  <si>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</si>
  <si>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</si>
  <si>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</si>
  <si>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</si>
  <si>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</si>
  <si>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</si>
  <si>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</si>
  <si>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</si>
  <si>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</si>
  <si>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</si>
  <si>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</si>
  <si>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</si>
  <si>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</si>
  <si>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</si>
  <si>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</si>
  <si>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</si>
  <si>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</si>
  <si>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</si>
  <si>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</si>
  <si>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</si>
  <si>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</si>
  <si>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</si>
  <si>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</si>
  <si>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</si>
  <si>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</si>
  <si>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</si>
  <si>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</si>
  <si>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</si>
  <si>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</si>
  <si>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</si>
  <si>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</si>
  <si>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</si>
  <si>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</si>
  <si>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</si>
  <si>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</si>
  <si>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</si>
  <si>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</si>
  <si>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</si>
  <si>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</si>
  <si>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</si>
  <si>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</si>
  <si>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</si>
  <si>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</si>
  <si>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</si>
  <si>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</si>
  <si>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</si>
  <si>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</si>
  <si>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</si>
  <si>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</si>
  <si>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</si>
  <si>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</si>
  <si>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</si>
  <si>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</si>
  <si>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</si>
  <si>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</si>
  <si>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</si>
  <si>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</si>
  <si>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</si>
  <si>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</si>
  <si>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</si>
  <si>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</si>
  <si>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</si>
  <si>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</si>
  <si>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</si>
  <si>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</si>
  <si>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</si>
  <si>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</si>
  <si>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</si>
  <si>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</si>
  <si>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</si>
  <si>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</si>
  <si>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</si>
  <si>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</si>
  <si>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</si>
  <si>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</si>
  <si>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</si>
  <si>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</si>
  <si>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</si>
  <si>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</si>
  <si>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</si>
  <si>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</si>
  <si>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</si>
  <si>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</si>
  <si>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</si>
  <si>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</si>
  <si>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</si>
  <si>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</si>
  <si>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</si>
  <si>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</si>
  <si>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</si>
  <si>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</si>
  <si>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</si>
  <si>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</si>
  <si>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</si>
  <si>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</si>
  <si>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</si>
  <si>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</si>
  <si>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</si>
  <si>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</si>
  <si>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</si>
  <si>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</si>
  <si>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</si>
  <si>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</si>
  <si>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</si>
  <si>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</si>
  <si>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</si>
  <si>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</si>
  <si>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</si>
  <si>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</si>
  <si>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</si>
  <si>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</si>
  <si>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</si>
  <si>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</si>
  <si>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</si>
  <si>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</si>
  <si>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</si>
  <si>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</si>
  <si>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</si>
  <si>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</si>
  <si>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</si>
  <si>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</si>
  <si>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</si>
  <si>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</si>
  <si>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</si>
  <si>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</si>
  <si>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</si>
  <si>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</si>
  <si>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</si>
  <si>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</si>
  <si>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</si>
  <si>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</si>
  <si>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</si>
  <si>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</si>
  <si>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</si>
  <si>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</si>
  <si>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</si>
  <si>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</si>
  <si>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</si>
  <si>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</si>
  <si>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</si>
  <si>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</si>
  <si>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</si>
  <si>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</si>
  <si>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</si>
  <si>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</si>
  <si>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</si>
  <si>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</si>
  <si>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</si>
  <si>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</si>
  <si>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</si>
  <si>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</si>
  <si>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</si>
  <si>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</si>
  <si>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</si>
  <si>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</si>
  <si>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</si>
  <si>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</si>
  <si>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</si>
  <si>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</si>
  <si>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</si>
  <si>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</si>
  <si>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</si>
  <si>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</si>
  <si>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</si>
  <si>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</si>
  <si>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</si>
  <si>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</si>
  <si>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</si>
  <si>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</si>
  <si>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</si>
  <si>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</si>
  <si>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</si>
  <si>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</si>
  <si>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</si>
  <si>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</si>
  <si>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</si>
  <si>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</si>
  <si>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</si>
  <si>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</si>
  <si>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</si>
  <si>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</si>
  <si>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</si>
  <si>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</si>
  <si>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</si>
  <si>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</si>
  <si>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</si>
  <si>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</si>
  <si>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</si>
  <si>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</si>
  <si>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</si>
  <si>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</si>
  <si>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</si>
  <si>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</si>
  <si>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</si>
  <si>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</si>
  <si>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</si>
  <si>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</si>
  <si>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</si>
  <si>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</si>
  <si>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</si>
  <si>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</si>
  <si>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</si>
  <si>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</si>
  <si>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</si>
  <si>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</si>
  <si>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</si>
  <si>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</si>
  <si>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</si>
  <si>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</si>
  <si>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</si>
  <si>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</si>
  <si>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</si>
  <si>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</si>
  <si>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</si>
  <si>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</si>
  <si>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</si>
  <si>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</si>
  <si>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</si>
  <si>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</si>
  <si>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</si>
  <si>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</si>
  <si>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</si>
  <si>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</si>
  <si>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</si>
  <si>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</si>
  <si>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</si>
  <si>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</si>
  <si>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</si>
  <si>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</si>
  <si>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</si>
  <si>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</si>
  <si>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</si>
  <si>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</si>
  <si>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</si>
  <si>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</si>
  <si>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</si>
  <si>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</si>
  <si>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</si>
  <si>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</si>
  <si>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</si>
  <si>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</si>
  <si>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</si>
  <si>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</si>
  <si>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</si>
  <si>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</si>
  <si>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</si>
  <si>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</si>
  <si>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</si>
  <si>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</si>
  <si>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</si>
  <si>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</si>
  <si>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</si>
  <si>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</si>
  <si>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</si>
  <si>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</si>
  <si>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</si>
  <si>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</si>
  <si>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</si>
  <si>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</si>
  <si>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</si>
  <si>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</si>
  <si>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</si>
  <si>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</si>
  <si>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</si>
  <si>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</si>
  <si>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</si>
  <si>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</si>
  <si>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</si>
  <si>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</si>
  <si>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</si>
  <si>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</si>
  <si>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</si>
  <si>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</si>
  <si>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</si>
  <si>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</si>
  <si>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</si>
  <si>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</si>
  <si>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</si>
  <si>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</si>
  <si>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</si>
  <si>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</si>
  <si>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</si>
  <si>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</si>
  <si>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</si>
  <si>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</si>
  <si>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</si>
  <si>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</si>
  <si>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</si>
  <si>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</si>
  <si>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</si>
  <si>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</si>
  <si>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</si>
  <si>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</si>
  <si>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</si>
  <si>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</si>
  <si>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</si>
  <si>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</si>
  <si>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</si>
  <si>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</si>
  <si>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</si>
  <si>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</si>
  <si>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</si>
  <si>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</si>
  <si>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</si>
  <si>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</si>
  <si>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</si>
  <si>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</si>
  <si>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</si>
  <si>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</si>
  <si>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</si>
  <si>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</si>
  <si>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</si>
  <si>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</si>
  <si>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</si>
  <si>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</si>
  <si>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</si>
  <si>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</si>
  <si>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</si>
  <si>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</si>
  <si>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</si>
  <si>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</si>
  <si>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</si>
  <si>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</si>
  <si>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</si>
  <si>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</si>
  <si>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</si>
  <si>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</si>
  <si>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</si>
  <si>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</si>
  <si>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</si>
  <si>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</si>
  <si>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</si>
  <si>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</si>
  <si>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</si>
  <si>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</si>
  <si>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</si>
  <si>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</si>
  <si>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</si>
  <si>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</si>
  <si>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</si>
  <si>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</si>
  <si>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</si>
  <si>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</si>
  <si>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</si>
  <si>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</si>
  <si>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</si>
  <si>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</si>
  <si>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</si>
  <si>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</si>
  <si>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</si>
  <si>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</si>
  <si>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</si>
  <si>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</si>
  <si>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</si>
  <si>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</si>
  <si>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</si>
  <si>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</si>
  <si>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</si>
  <si>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</si>
  <si>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</si>
  <si>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</si>
  <si>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</si>
  <si>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</si>
  <si>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</si>
  <si>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</si>
  <si>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</si>
  <si>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</si>
  <si>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</si>
  <si>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</si>
  <si>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</si>
  <si>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</si>
  <si>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</si>
  <si>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</si>
  <si>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</si>
  <si>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</si>
  <si>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</si>
  <si>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</si>
  <si>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</si>
  <si>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</si>
  <si>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</si>
  <si>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</si>
  <si>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</si>
  <si>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</si>
  <si>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</si>
  <si>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</si>
  <si>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</si>
  <si>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</si>
  <si>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</si>
  <si>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</si>
  <si>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</si>
  <si>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</si>
  <si>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</si>
  <si>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</si>
  <si>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</si>
  <si>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</si>
  <si>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</si>
  <si>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</si>
  <si>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</si>
  <si>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</si>
  <si>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</si>
  <si>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</si>
  <si>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</si>
  <si>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</si>
  <si>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</si>
  <si>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</si>
  <si>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</si>
  <si>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</si>
  <si>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</si>
  <si>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</si>
  <si>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</si>
  <si>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</si>
  <si>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</si>
  <si>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</si>
  <si>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</si>
  <si>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</si>
  <si>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</si>
  <si>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</si>
  <si>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</si>
  <si>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</si>
  <si>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</si>
  <si>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</si>
  <si>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</si>
  <si>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</si>
  <si>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</si>
  <si>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</si>
  <si>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</si>
  <si>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</si>
  <si>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</si>
  <si>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</si>
  <si>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</si>
  <si>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</si>
  <si>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</si>
  <si>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</si>
  <si>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</si>
  <si>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</si>
  <si>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</si>
  <si>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</si>
  <si>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</si>
  <si>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</si>
  <si>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</si>
  <si>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</si>
  <si>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</si>
  <si>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</si>
  <si>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</si>
  <si>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</si>
  <si>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</si>
  <si>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</si>
  <si>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</si>
  <si>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</si>
  <si>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</si>
  <si>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</si>
  <si>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</si>
  <si>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</si>
  <si>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</si>
  <si>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</si>
  <si>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</si>
  <si>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</si>
  <si>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</si>
  <si>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</si>
  <si>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</si>
  <si>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</si>
  <si>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</si>
  <si>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</si>
  <si>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</si>
  <si>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</si>
  <si>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</si>
  <si>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</si>
  <si>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</si>
  <si>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</si>
  <si>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</si>
  <si>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</si>
  <si>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</si>
  <si>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</si>
  <si>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</si>
  <si>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</si>
  <si>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</si>
  <si>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</si>
  <si>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</si>
  <si>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</si>
  <si>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</si>
  <si>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</si>
  <si>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</si>
  <si>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</si>
  <si>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</si>
  <si>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</si>
  <si>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</si>
  <si>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</si>
  <si>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</si>
  <si>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</si>
  <si>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</si>
  <si>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</si>
  <si>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</si>
  <si>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</si>
  <si>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</si>
  <si>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</si>
  <si>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</si>
  <si>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</si>
  <si>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</si>
  <si>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</si>
  <si>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</si>
  <si>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</si>
  <si>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</si>
  <si>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</si>
  <si>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</si>
  <si>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</si>
  <si>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</si>
  <si>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</si>
  <si>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</si>
  <si>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</si>
  <si>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</si>
  <si>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</si>
  <si>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</si>
  <si>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</si>
  <si>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</si>
  <si>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</si>
  <si>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</si>
  <si>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</si>
  <si>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</si>
  <si>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</si>
  <si>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</si>
  <si>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</si>
  <si>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</si>
  <si>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</si>
  <si>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</si>
  <si>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</si>
  <si>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</si>
  <si>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</si>
  <si>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</si>
  <si>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</si>
  <si>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</si>
  <si>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</si>
  <si>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</si>
  <si>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</si>
  <si>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</si>
  <si>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</si>
  <si>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</si>
  <si>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</si>
  <si>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</si>
  <si>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</si>
  <si>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</si>
  <si>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</si>
  <si>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</si>
  <si>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</si>
  <si>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</si>
  <si>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</si>
  <si>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</si>
  <si>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</si>
  <si>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</si>
  <si>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</si>
  <si>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</si>
  <si>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</si>
  <si>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</si>
  <si>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</si>
  <si>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</si>
  <si>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</si>
  <si>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</si>
  <si>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</si>
  <si>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</si>
  <si>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</si>
  <si>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</si>
  <si>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</si>
  <si>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</si>
  <si>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</si>
  <si>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</si>
  <si>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</si>
  <si>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</si>
  <si>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</si>
  <si>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</si>
  <si>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</si>
  <si>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</si>
  <si>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</si>
  <si>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</si>
  <si>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</si>
  <si>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</si>
  <si>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</si>
  <si>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</si>
  <si>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</si>
  <si>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</si>
  <si>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</si>
  <si>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</si>
  <si>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</si>
  <si>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</si>
  <si>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</si>
  <si>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</si>
  <si>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</si>
  <si>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</si>
  <si>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</si>
  <si>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</si>
  <si>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</si>
  <si>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</si>
  <si>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</si>
  <si>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</si>
  <si>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</si>
  <si>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</si>
  <si>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</si>
  <si>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</si>
  <si>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</si>
  <si>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</si>
  <si>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</si>
  <si>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</si>
  <si>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</si>
  <si>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</si>
  <si>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</si>
  <si>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</si>
  <si>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</si>
  <si>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</si>
  <si>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</si>
  <si>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</si>
  <si>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</si>
  <si>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</si>
  <si>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</si>
  <si>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</si>
  <si>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</si>
  <si>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</si>
  <si>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</si>
  <si>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</si>
  <si>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</si>
  <si>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</si>
  <si>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</si>
  <si>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</si>
  <si>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</si>
  <si>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</si>
  <si>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</si>
  <si>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</si>
  <si>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</si>
  <si>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</si>
  <si>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</si>
  <si>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</si>
  <si>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</si>
  <si>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</si>
  <si>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</si>
  <si>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</si>
  <si>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</si>
  <si>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</si>
  <si>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</si>
  <si>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</si>
  <si>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</si>
  <si>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</si>
  <si>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</si>
  <si>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</si>
  <si>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</si>
  <si>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</si>
  <si>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</si>
  <si>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</si>
  <si>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</si>
  <si>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</si>
  <si>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</si>
  <si>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</si>
  <si>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</si>
  <si>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</si>
  <si>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</si>
  <si>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</si>
  <si>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</si>
  <si>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</si>
  <si>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</si>
  <si>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</si>
  <si>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</si>
  <si>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</si>
  <si>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</si>
  <si>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</si>
  <si>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</si>
  <si>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</si>
  <si>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</si>
  <si>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</si>
  <si>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</si>
  <si>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</si>
  <si>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</si>
  <si>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</si>
  <si>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</si>
  <si>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</si>
  <si>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</si>
  <si>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</si>
  <si>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</si>
  <si>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</si>
  <si>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</si>
  <si>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</si>
  <si>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</si>
  <si>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</si>
  <si>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</si>
  <si>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</si>
  <si>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</si>
  <si>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</si>
  <si>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</si>
  <si>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</si>
  <si>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</si>
  <si>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</si>
  <si>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</si>
  <si>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</si>
  <si>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</si>
  <si>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</si>
  <si>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</si>
  <si>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</si>
  <si>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</si>
  <si>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</si>
  <si>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</si>
  <si>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</si>
  <si>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</si>
  <si>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</si>
  <si>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</si>
  <si>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</si>
  <si>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</si>
  <si>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</si>
  <si>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</si>
  <si>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</si>
  <si>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</si>
  <si>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</si>
  <si>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</si>
  <si>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</si>
  <si>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</si>
  <si>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</si>
  <si>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</si>
  <si>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</si>
  <si>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</si>
  <si>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</si>
  <si>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</si>
  <si>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</si>
  <si>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</si>
  <si>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</si>
  <si>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</si>
  <si>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</si>
  <si>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</si>
  <si>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</si>
  <si>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</si>
  <si>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</si>
  <si>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</si>
  <si>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</si>
  <si>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</si>
  <si>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</si>
  <si>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</si>
  <si>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</si>
  <si>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</si>
  <si>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</si>
  <si>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</si>
  <si>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</si>
  <si>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</si>
  <si>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</si>
  <si>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</si>
  <si>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</si>
  <si>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</si>
  <si>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</si>
  <si>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</si>
  <si>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</si>
  <si>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</si>
  <si>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</si>
  <si>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</si>
  <si>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</si>
  <si>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</si>
  <si>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</si>
  <si>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</si>
  <si>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</si>
  <si>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</si>
  <si>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</si>
  <si>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</si>
  <si>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</si>
  <si>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</si>
  <si>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</si>
  <si>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</si>
  <si>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</si>
  <si>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</si>
  <si>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</si>
  <si>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</si>
  <si>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</si>
  <si>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</si>
  <si>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</si>
  <si>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</si>
  <si>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</si>
  <si>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</si>
  <si>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</si>
  <si>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</si>
  <si>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</si>
  <si>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</si>
  <si>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</si>
  <si>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</si>
  <si>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</si>
  <si>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</si>
  <si>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</si>
  <si>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</si>
  <si>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</si>
  <si>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</si>
  <si>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</si>
  <si>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</si>
  <si>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</si>
  <si>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</si>
  <si>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</si>
  <si>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</si>
  <si>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</si>
  <si>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</si>
  <si>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</si>
  <si>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</si>
  <si>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</si>
  <si>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</si>
  <si>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</si>
  <si>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</si>
  <si>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</si>
  <si>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</si>
  <si>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</si>
  <si>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</si>
  <si>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</si>
  <si>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</si>
  <si>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</si>
  <si>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</si>
  <si>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</si>
  <si>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</si>
  <si>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</si>
  <si>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</si>
  <si>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</si>
  <si>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</si>
  <si>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</si>
  <si>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</si>
  <si>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</si>
  <si>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</si>
  <si>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</si>
  <si>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</si>
  <si>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</si>
  <si>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</si>
  <si>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</si>
  <si>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</si>
  <si>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</si>
  <si>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</si>
  <si>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</si>
  <si>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</si>
  <si>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</si>
  <si>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</si>
  <si>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</si>
  <si>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</si>
  <si>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</si>
  <si>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</si>
  <si>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</si>
  <si>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</si>
  <si>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</si>
  <si>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</si>
  <si>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</si>
  <si>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</si>
  <si>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</si>
  <si>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</si>
  <si>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</si>
  <si>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</si>
  <si>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</si>
  <si>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</si>
  <si>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</si>
  <si>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</si>
  <si>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</si>
  <si>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</si>
  <si>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</si>
  <si>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</si>
  <si>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</si>
  <si>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</si>
  <si>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</si>
  <si>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</si>
  <si>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</si>
  <si>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</si>
  <si>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</si>
  <si>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</si>
  <si>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</si>
  <si>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</si>
  <si>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</si>
  <si>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</si>
  <si>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</si>
  <si>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</si>
  <si>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</si>
  <si>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</si>
  <si>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</si>
  <si>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</si>
  <si>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</si>
  <si>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</si>
  <si>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</si>
  <si>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</si>
  <si>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</si>
  <si>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</si>
  <si>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</si>
  <si>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</si>
  <si>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</si>
  <si>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</si>
  <si>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</si>
  <si>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</si>
  <si>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</si>
  <si>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</si>
  <si>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</si>
  <si>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</si>
  <si>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</si>
  <si>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</si>
  <si>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</si>
  <si>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</si>
  <si>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</si>
  <si>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</si>
  <si>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</si>
  <si>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</si>
  <si>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</si>
  <si>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</si>
  <si>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</si>
  <si>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</si>
  <si>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</si>
  <si>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</si>
  <si>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</si>
  <si>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</si>
  <si>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</si>
  <si>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</si>
  <si>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</si>
  <si>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</si>
  <si>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</si>
  <si>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</si>
  <si>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</si>
  <si>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</si>
  <si>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</si>
  <si>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</si>
  <si>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</si>
  <si>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</si>
  <si>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</si>
  <si>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</si>
  <si>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</si>
  <si>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</si>
  <si>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</si>
  <si>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</si>
  <si>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</si>
  <si>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</si>
  <si>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</si>
  <si>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</si>
  <si>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</si>
  <si>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</si>
  <si>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</si>
  <si>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</si>
  <si>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</si>
  <si>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</si>
  <si>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</si>
  <si>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</si>
  <si>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</si>
  <si>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</si>
  <si>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</si>
  <si>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</si>
  <si>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</si>
  <si>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</si>
  <si>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</si>
  <si>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</si>
  <si>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</si>
  <si>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</si>
  <si>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</si>
  <si>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</si>
  <si>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</si>
  <si>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</si>
  <si>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</si>
  <si>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</si>
  <si>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</si>
  <si>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</si>
  <si>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</si>
  <si>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</si>
  <si>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</si>
  <si>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</si>
  <si>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</si>
  <si>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</si>
  <si>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</si>
  <si>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</si>
  <si>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</si>
  <si>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</si>
  <si>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</si>
  <si>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</si>
  <si>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</si>
  <si>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</si>
  <si>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</si>
  <si>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</si>
  <si>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</si>
  <si>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</si>
  <si>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</si>
  <si>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</si>
  <si>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</si>
  <si>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</si>
  <si>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</si>
  <si>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</si>
  <si>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</si>
  <si>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</si>
  <si>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</si>
  <si>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</si>
  <si>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</si>
  <si>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</si>
  <si>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</si>
  <si>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</si>
  <si>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</si>
  <si>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</si>
  <si>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</si>
  <si>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</si>
  <si>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</si>
  <si>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</si>
  <si>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</si>
  <si>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</si>
  <si>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</si>
  <si>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</si>
  <si>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</si>
  <si>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</si>
  <si>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</si>
  <si>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</si>
  <si>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</si>
  <si>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</si>
  <si>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</si>
  <si>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</si>
  <si>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</si>
  <si>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</si>
  <si>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</si>
  <si>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</si>
  <si>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</si>
  <si>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</si>
  <si>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</si>
  <si>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</si>
  <si>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</si>
  <si>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</si>
  <si>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</si>
  <si>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</si>
  <si>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</si>
  <si>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</si>
  <si>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</si>
  <si>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</si>
  <si>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</si>
  <si>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</si>
  <si>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</si>
  <si>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</si>
  <si>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</si>
  <si>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</si>
  <si>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</si>
  <si>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</si>
  <si>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</si>
  <si>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</si>
  <si>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</si>
  <si>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</si>
  <si>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</si>
  <si>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</si>
  <si>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</si>
  <si>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</si>
  <si>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</si>
  <si>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</si>
  <si>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</si>
  <si>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</si>
  <si>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</si>
  <si>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</si>
  <si>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</si>
  <si>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</si>
  <si>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</si>
  <si>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</si>
  <si>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</si>
  <si>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</si>
  <si>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</si>
  <si>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</si>
  <si>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</si>
  <si>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</si>
  <si>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</si>
  <si>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</si>
  <si>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</si>
  <si>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</si>
  <si>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</si>
  <si>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</si>
  <si>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</si>
  <si>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</si>
  <si>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</si>
  <si>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</si>
  <si>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</si>
  <si>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</si>
  <si>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</si>
  <si>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</si>
  <si>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</si>
  <si>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</si>
  <si>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</si>
  <si>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</si>
  <si>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</si>
  <si>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</si>
  <si>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</si>
  <si>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</si>
  <si>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</si>
  <si>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</si>
  <si>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</si>
  <si>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</si>
  <si>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</si>
  <si>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</si>
  <si>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</si>
  <si>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</si>
  <si>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</si>
  <si>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</si>
  <si>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</si>
  <si>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</si>
  <si>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</si>
  <si>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</si>
  <si>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</si>
  <si>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</si>
  <si>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</si>
  <si>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</si>
  <si>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</si>
  <si>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</si>
  <si>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</si>
  <si>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</si>
  <si>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</si>
  <si>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</si>
  <si>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</si>
  <si>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</si>
  <si>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</si>
  <si>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</si>
  <si>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</si>
  <si>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</si>
  <si>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</si>
  <si>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</si>
  <si>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</si>
  <si>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</si>
  <si>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</si>
  <si>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</si>
  <si>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</si>
  <si>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</si>
  <si>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</si>
  <si>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</si>
  <si>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</si>
  <si>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</si>
  <si>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</si>
  <si>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</si>
  <si>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</si>
  <si>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</si>
  <si>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</si>
  <si>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</si>
  <si>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</si>
  <si>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</si>
  <si>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</si>
  <si>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</si>
  <si>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</si>
  <si>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</si>
  <si>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</si>
  <si>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</si>
  <si>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</si>
  <si>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</si>
  <si>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</si>
  <si>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</si>
  <si>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</si>
  <si>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</si>
  <si>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</si>
  <si>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</si>
  <si>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</si>
  <si>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</si>
  <si>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</si>
  <si>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</si>
  <si>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</si>
  <si>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</si>
  <si>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</si>
  <si>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</si>
  <si>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</si>
  <si>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</si>
  <si>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</si>
  <si>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</si>
  <si>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</si>
  <si>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</si>
  <si>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</si>
  <si>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</si>
  <si>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</si>
  <si>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</si>
  <si>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</si>
  <si>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</si>
  <si>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</si>
  <si>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</si>
  <si>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</si>
  <si>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</si>
  <si>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</si>
  <si>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</si>
  <si>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</si>
  <si>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</si>
  <si>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</si>
  <si>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</si>
  <si>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</si>
  <si>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</si>
  <si>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</si>
  <si>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</si>
  <si>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</si>
  <si>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</si>
  <si>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</si>
  <si>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</si>
  <si>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</si>
  <si>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</si>
  <si>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</si>
  <si>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</si>
  <si>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</si>
  <si>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</si>
  <si>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</si>
  <si>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</si>
  <si>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</si>
  <si>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</si>
  <si>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</si>
  <si>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</si>
  <si>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</si>
  <si>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</si>
  <si>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</si>
  <si>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</si>
  <si>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</si>
  <si>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</si>
  <si>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</si>
  <si>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</si>
  <si>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</si>
  <si>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</si>
  <si>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</si>
  <si>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</si>
  <si>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</si>
  <si>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</si>
  <si>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</si>
  <si>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</si>
  <si>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</si>
  <si>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</si>
  <si>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</si>
  <si>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</si>
  <si>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</si>
  <si>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</si>
  <si>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</si>
  <si>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</si>
  <si>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</si>
  <si>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</si>
  <si>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</si>
  <si>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</si>
  <si>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</si>
  <si>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</si>
  <si>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</si>
  <si>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</si>
  <si>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</si>
  <si>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</si>
  <si>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</si>
  <si>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</si>
  <si>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</si>
  <si>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</si>
  <si>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</si>
  <si>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</si>
  <si>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</si>
  <si>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</si>
  <si>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</si>
  <si>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</si>
  <si>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</si>
  <si>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</si>
  <si>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</si>
  <si>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</si>
  <si>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</si>
  <si>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</si>
  <si>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</si>
  <si>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</si>
  <si>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</si>
  <si>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</si>
  <si>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</si>
  <si>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</si>
  <si>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</si>
  <si>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</si>
  <si>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</si>
  <si>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</si>
  <si>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</si>
  <si>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</si>
  <si>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</si>
  <si>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</si>
  <si>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</si>
  <si>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</si>
  <si>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</si>
  <si>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</si>
  <si>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</si>
  <si>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</si>
  <si>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</si>
  <si>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</si>
  <si>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</si>
  <si>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</si>
  <si>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</si>
  <si>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</si>
  <si>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</si>
  <si>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</si>
  <si>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</si>
  <si>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</si>
  <si>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</si>
  <si>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</si>
  <si>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</si>
  <si>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</si>
  <si>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</si>
  <si>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</si>
  <si>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</si>
  <si>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</si>
  <si>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</si>
  <si>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</si>
  <si>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</si>
  <si>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</si>
  <si>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</si>
  <si>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</si>
  <si>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</si>
  <si>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</si>
  <si>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</si>
  <si>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</si>
  <si>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</si>
  <si>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</si>
  <si>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</si>
  <si>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</si>
  <si>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</si>
  <si>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</si>
  <si>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</si>
  <si>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</si>
  <si>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</si>
  <si>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</si>
  <si>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</si>
  <si>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</si>
  <si>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</si>
  <si>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</si>
  <si>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</si>
  <si>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</si>
  <si>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</si>
  <si>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</si>
  <si>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</si>
  <si>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</si>
  <si>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</si>
  <si>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</si>
  <si>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</si>
  <si>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</si>
  <si>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</si>
  <si>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</si>
  <si>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</si>
  <si>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</si>
  <si>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</si>
  <si>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</si>
  <si>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</si>
  <si>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</si>
  <si>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</si>
  <si>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</si>
  <si>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</si>
  <si>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</si>
  <si>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</si>
  <si>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</si>
  <si>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</si>
  <si>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</si>
  <si>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</si>
  <si>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</si>
  <si>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</si>
  <si>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</si>
  <si>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</si>
  <si>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</si>
  <si>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</si>
  <si>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</si>
  <si>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</si>
  <si>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</si>
  <si>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</si>
  <si>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</si>
  <si>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</si>
  <si>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</si>
  <si>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</si>
  <si>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</si>
  <si>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</si>
  <si>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</si>
  <si>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</si>
  <si>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</si>
  <si>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</si>
  <si>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</si>
  <si>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</si>
  <si>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</si>
  <si>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</si>
  <si>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</si>
  <si>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</si>
  <si>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</si>
  <si>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</si>
  <si>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</si>
  <si>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</si>
  <si>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</si>
  <si>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</si>
  <si>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</si>
  <si>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</si>
  <si>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</si>
  <si>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</si>
  <si>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</si>
  <si>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</si>
  <si>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</si>
  <si>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</si>
  <si>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</si>
  <si>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</si>
  <si>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</si>
  <si>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</si>
  <si>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</si>
  <si>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</si>
  <si>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</si>
  <si>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</si>
  <si>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</si>
  <si>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</si>
  <si>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</si>
  <si>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</si>
  <si>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</si>
  <si>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</si>
  <si>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</si>
  <si>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</si>
  <si>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</si>
  <si>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</si>
  <si>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</si>
  <si>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</si>
  <si>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</si>
  <si>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</si>
  <si>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</si>
  <si>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</si>
  <si>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</si>
  <si>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</si>
  <si>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</si>
  <si>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</si>
  <si>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</si>
  <si>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</si>
  <si>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</si>
  <si>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</si>
  <si>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</si>
  <si>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</si>
  <si>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</si>
  <si>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</si>
  <si>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</si>
  <si>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</si>
  <si>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</si>
  <si>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</si>
  <si>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</si>
  <si>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</si>
  <si>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</si>
  <si>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</si>
  <si>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</si>
  <si>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</si>
  <si>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</si>
  <si>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</si>
  <si>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</si>
  <si>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</si>
  <si>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</si>
  <si>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</si>
  <si>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</si>
  <si>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</si>
  <si>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</si>
  <si>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</si>
  <si>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</si>
  <si>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</si>
  <si>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</si>
  <si>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</si>
  <si>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</si>
  <si>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</si>
  <si>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</si>
  <si>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</si>
  <si>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</si>
  <si>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</si>
  <si>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</si>
  <si>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</si>
  <si>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</si>
  <si>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</si>
  <si>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</si>
  <si>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</si>
  <si>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</si>
  <si>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</si>
  <si>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</si>
  <si>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</si>
  <si>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</si>
  <si>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</si>
  <si>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</si>
  <si>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</si>
  <si>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</si>
  <si>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</si>
  <si>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</si>
  <si>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</si>
  <si>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</si>
  <si>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</si>
  <si>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</si>
  <si>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</si>
  <si>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</si>
  <si>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</si>
  <si>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</si>
  <si>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</si>
  <si>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</si>
  <si>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</si>
  <si>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</si>
  <si>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</si>
  <si>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</si>
  <si>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</si>
  <si>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</si>
  <si>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</si>
  <si>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</si>
  <si>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</si>
  <si>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</si>
  <si>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</si>
  <si>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</si>
  <si>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</si>
  <si>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</si>
  <si>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</si>
  <si>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</si>
  <si>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</si>
  <si>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</si>
  <si>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</si>
  <si>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</si>
  <si>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</si>
  <si>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</si>
  <si>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</si>
  <si>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</si>
  <si>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</si>
  <si>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</si>
  <si>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</si>
  <si>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</si>
  <si>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</si>
  <si>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</si>
  <si>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</si>
  <si>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</si>
  <si>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</si>
  <si>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</si>
  <si>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</si>
  <si>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</si>
  <si>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</si>
  <si>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</si>
  <si>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</si>
  <si>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</si>
  <si>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</si>
  <si>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</si>
  <si>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</si>
  <si>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</si>
  <si>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</si>
  <si>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</si>
  <si>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</si>
  <si>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</si>
  <si>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</si>
  <si>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</si>
  <si>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</si>
  <si>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</si>
  <si>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</si>
  <si>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</si>
  <si>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</si>
  <si>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</si>
  <si>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</si>
  <si>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</si>
  <si>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</si>
  <si>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</si>
  <si>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</si>
  <si>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</si>
  <si>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</si>
  <si>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</si>
  <si>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</si>
  <si>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</si>
  <si>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</si>
  <si>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</si>
  <si>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</si>
  <si>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</si>
  <si>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</si>
  <si>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</si>
  <si>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</si>
  <si>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</si>
  <si>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</si>
  <si>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</si>
  <si>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</si>
  <si>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</si>
  <si>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</si>
  <si>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</si>
  <si>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</si>
  <si>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</si>
  <si>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</si>
  <si>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</si>
  <si>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</si>
  <si>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</si>
  <si>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</si>
  <si>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</si>
  <si>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</si>
  <si>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</si>
  <si>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</si>
  <si>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</si>
  <si>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</si>
  <si>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</si>
  <si>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</si>
  <si>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</si>
  <si>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</si>
  <si>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</si>
  <si>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</si>
  <si>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</si>
  <si>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</si>
  <si>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</si>
  <si>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</si>
  <si>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</si>
  <si>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</si>
  <si>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</si>
  <si>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</si>
  <si>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</si>
  <si>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</si>
  <si>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</si>
  <si>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</si>
  <si>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</si>
  <si>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</si>
  <si>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</si>
  <si>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</si>
  <si>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</si>
  <si>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</si>
  <si>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</si>
  <si>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</si>
  <si>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</si>
  <si>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</si>
  <si>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</si>
  <si>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</si>
  <si>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</si>
  <si>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</si>
  <si>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</si>
  <si>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</si>
  <si>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</si>
  <si>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</si>
  <si>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</si>
  <si>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</si>
  <si>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</si>
  <si>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</si>
  <si>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</si>
  <si>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</si>
  <si>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</si>
  <si>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</si>
  <si>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</si>
  <si>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</si>
  <si>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</si>
  <si>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</si>
  <si>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</si>
  <si>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</si>
  <si>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</si>
  <si>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</si>
  <si>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</si>
  <si>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</si>
  <si>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</si>
  <si>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</si>
  <si>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</si>
  <si>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</si>
  <si>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</si>
  <si>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</si>
  <si>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</si>
  <si>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</si>
  <si>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</si>
  <si>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</si>
  <si>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</si>
  <si>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</si>
  <si>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</si>
  <si>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</si>
  <si>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</si>
  <si>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</si>
  <si>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</si>
  <si>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</si>
  <si>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</si>
  <si>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</si>
  <si>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</si>
  <si>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</si>
  <si>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</si>
  <si>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</si>
  <si>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</si>
  <si>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</si>
  <si>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</si>
  <si>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</si>
  <si>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</si>
  <si>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</si>
  <si>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</si>
  <si>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</si>
  <si>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</si>
  <si>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</si>
  <si>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</si>
  <si>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</si>
  <si>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</si>
  <si>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</si>
  <si>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</si>
  <si>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</si>
  <si>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</si>
  <si>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</si>
  <si>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</si>
  <si>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</si>
  <si>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</si>
  <si>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</si>
  <si>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</si>
  <si>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</si>
  <si>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</si>
  <si>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</si>
  <si>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</si>
  <si>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</si>
  <si>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</si>
  <si>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</si>
  <si>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</si>
  <si>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</si>
  <si>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</si>
  <si>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</si>
  <si>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</si>
  <si>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</si>
  <si>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</si>
  <si>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</si>
  <si>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</si>
  <si>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</si>
  <si>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</si>
  <si>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</si>
  <si>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</si>
  <si>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</si>
  <si>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</si>
  <si>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</si>
  <si>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</si>
  <si>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</si>
  <si>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</si>
  <si>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</si>
  <si>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</si>
  <si>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</si>
  <si>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</si>
  <si>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</si>
  <si>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</si>
  <si>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</si>
  <si>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</si>
  <si>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</si>
  <si>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</si>
  <si>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</si>
  <si>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</si>
  <si>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</si>
  <si>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</si>
  <si>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</si>
  <si>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</si>
  <si>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</si>
  <si>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</si>
  <si>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</si>
  <si>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</si>
  <si>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</si>
  <si>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</si>
  <si>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</si>
  <si>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</si>
  <si>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</si>
  <si>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</si>
  <si>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</si>
  <si>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</si>
  <si>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</si>
  <si>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</si>
  <si>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</si>
  <si>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</si>
  <si>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</si>
  <si>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</si>
  <si>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</si>
  <si>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</si>
  <si>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</si>
  <si>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</si>
  <si>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</si>
  <si>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</si>
  <si>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</si>
  <si>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</si>
  <si>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</si>
  <si>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</si>
  <si>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</si>
  <si>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</si>
  <si>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</si>
  <si>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</si>
  <si>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</si>
  <si>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</si>
  <si>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</si>
  <si>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</si>
  <si>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</si>
  <si>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</si>
  <si>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</si>
  <si>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</si>
  <si>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</si>
  <si>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</si>
  <si>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</si>
  <si>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</si>
  <si>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</si>
  <si>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</si>
  <si>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</si>
  <si>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</si>
  <si>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</si>
  <si>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</si>
  <si>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</si>
  <si>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</si>
  <si>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</si>
  <si>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</si>
  <si>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</si>
  <si>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</si>
  <si>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</si>
  <si>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</si>
  <si>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</si>
  <si>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</si>
  <si>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</si>
  <si>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</si>
  <si>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</si>
  <si>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</si>
  <si>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</si>
  <si>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</si>
  <si>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</si>
  <si>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</si>
  <si>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</si>
  <si>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</si>
  <si>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</si>
  <si>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</si>
  <si>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</si>
  <si>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</si>
  <si>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</si>
  <si>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</si>
  <si>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</si>
  <si>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</si>
  <si>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</si>
  <si>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</si>
  <si>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</si>
  <si>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</si>
  <si>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</si>
  <si>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</si>
  <si>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</si>
  <si>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</si>
  <si>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</si>
  <si>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</si>
  <si>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</si>
  <si>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</si>
  <si>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</si>
  <si>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</si>
  <si>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</si>
  <si>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</si>
  <si>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</si>
  <si>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</si>
  <si>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</si>
  <si>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</si>
  <si>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</si>
  <si>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</si>
  <si>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</si>
  <si>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</si>
  <si>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</si>
  <si>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</si>
  <si>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</si>
  <si>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</si>
  <si>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</si>
  <si>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</si>
  <si>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</si>
  <si>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</si>
  <si>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</si>
  <si>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</si>
  <si>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</si>
  <si>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</si>
  <si>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</si>
  <si>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</si>
  <si>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</si>
  <si>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</si>
  <si>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</si>
  <si>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</si>
  <si>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</si>
  <si>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</si>
  <si>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</si>
  <si>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</si>
  <si>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</si>
  <si>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</si>
  <si>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</si>
  <si>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</si>
  <si>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</si>
  <si>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</si>
  <si>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</si>
  <si>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</si>
  <si>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</si>
  <si>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</si>
  <si>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</si>
  <si>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</si>
  <si>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</si>
  <si>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</si>
  <si>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</si>
  <si>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</si>
  <si>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</si>
  <si>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</si>
  <si>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</si>
  <si>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</si>
  <si>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</si>
  <si>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</si>
  <si>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</si>
  <si>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</si>
  <si>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</si>
  <si>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</si>
  <si>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</si>
  <si>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</si>
  <si>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</si>
  <si>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</si>
  <si>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</si>
  <si>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</si>
  <si>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</si>
  <si>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</si>
  <si>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</si>
  <si>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</si>
  <si>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</si>
  <si>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</si>
  <si>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</si>
  <si>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</si>
  <si>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</si>
  <si>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</si>
  <si>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</si>
  <si>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</si>
  <si>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</si>
  <si>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</si>
  <si>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</si>
  <si>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</si>
  <si>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</si>
  <si>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</si>
  <si>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</si>
  <si>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</si>
  <si>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</si>
  <si>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</si>
  <si>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</si>
  <si>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</si>
  <si>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</si>
  <si>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</si>
  <si>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</si>
  <si>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</si>
  <si>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</si>
  <si>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</si>
  <si>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</si>
  <si>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</si>
  <si>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</si>
  <si>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</si>
  <si>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</si>
  <si>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</si>
  <si>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</si>
  <si>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</si>
  <si>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</si>
  <si>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</si>
  <si>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</si>
  <si>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</si>
  <si>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</si>
  <si>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</si>
  <si>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</si>
  <si>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</si>
  <si>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</si>
  <si>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</si>
  <si>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</si>
  <si>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</si>
  <si>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</si>
  <si>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</si>
  <si>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</si>
  <si>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</si>
  <si>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</si>
  <si>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</si>
  <si>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</si>
  <si>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</si>
  <si>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</si>
  <si>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</si>
  <si>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</si>
  <si>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</si>
  <si>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</si>
  <si>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</si>
  <si>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</si>
  <si>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</si>
  <si>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</si>
  <si>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</si>
  <si>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</si>
  <si>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</si>
  <si>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</si>
  <si>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</si>
  <si>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</si>
  <si>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</si>
  <si>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</si>
  <si>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</si>
  <si>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</si>
  <si>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</si>
  <si>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</si>
  <si>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</si>
  <si>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</si>
  <si>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</si>
  <si>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</si>
  <si>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</si>
  <si>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</si>
  <si>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</si>
  <si>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</si>
  <si>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</si>
  <si>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</si>
  <si>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</si>
  <si>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</si>
  <si>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</si>
  <si>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</si>
  <si>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</si>
  <si>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</si>
  <si>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</si>
  <si>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</si>
  <si>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</si>
  <si>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</si>
  <si>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</si>
  <si>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</si>
  <si>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</si>
  <si>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</si>
  <si>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</si>
  <si>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</si>
  <si>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</si>
  <si>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</si>
  <si>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</si>
  <si>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</si>
  <si>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</si>
  <si>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</si>
  <si>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</si>
  <si>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</si>
  <si>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</si>
  <si>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</si>
  <si>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</si>
  <si>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</si>
  <si>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</si>
  <si>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</si>
  <si>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</si>
  <si>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</si>
  <si>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</si>
  <si>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</si>
  <si>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</si>
  <si>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</si>
  <si>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</si>
  <si>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</si>
  <si>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</si>
  <si>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</si>
  <si>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</si>
  <si>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</si>
  <si>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</si>
  <si>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</si>
  <si>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</si>
  <si>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</si>
  <si>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</si>
  <si>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</si>
  <si>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</si>
  <si>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</si>
  <si>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</si>
  <si>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</si>
  <si>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</si>
  <si>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</si>
  <si>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</si>
  <si>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</si>
  <si>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</si>
  <si>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</si>
  <si>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</si>
  <si>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</si>
  <si>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</si>
  <si>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</si>
  <si>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</si>
  <si>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</si>
  <si>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</si>
  <si>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</si>
  <si>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</si>
  <si>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</si>
  <si>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</si>
  <si>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</si>
  <si>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</si>
  <si>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</si>
  <si>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</si>
  <si>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</si>
  <si>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</si>
  <si>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</si>
  <si>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</si>
  <si>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</si>
  <si>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</si>
  <si>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</si>
  <si>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</si>
  <si>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</si>
  <si>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</si>
  <si>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</si>
  <si>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</si>
  <si>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</si>
  <si>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</si>
  <si>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</si>
  <si>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</si>
  <si>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</si>
  <si>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</si>
  <si>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</si>
  <si>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</si>
  <si>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</si>
  <si>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</si>
  <si>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</si>
  <si>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</si>
  <si>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</si>
  <si>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</si>
  <si>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</si>
  <si>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</si>
  <si>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</si>
  <si>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</si>
  <si>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</si>
  <si>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</si>
  <si>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</si>
  <si>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</si>
  <si>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</si>
  <si>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</si>
  <si>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</si>
  <si>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</si>
  <si>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</si>
  <si>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</si>
  <si>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</si>
  <si>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</si>
  <si>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</si>
  <si>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</si>
  <si>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</si>
  <si>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</si>
  <si>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</si>
  <si>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</si>
  <si>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</si>
  <si>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</si>
  <si>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</si>
  <si>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</si>
  <si>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</si>
  <si>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</si>
  <si>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</si>
  <si>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</si>
  <si>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</si>
  <si>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</si>
  <si>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</si>
  <si>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</si>
  <si>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</si>
  <si>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</si>
  <si>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</si>
  <si>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</si>
  <si>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</si>
  <si>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</si>
  <si>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</si>
  <si>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</si>
  <si>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</si>
  <si>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</si>
  <si>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</si>
  <si>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</si>
  <si>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</si>
  <si>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</si>
  <si>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</si>
  <si>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</si>
  <si>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</si>
  <si>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</si>
  <si>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</si>
  <si>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</si>
  <si>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</si>
  <si>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</si>
  <si>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</si>
  <si>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</si>
  <si>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</si>
  <si>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</si>
  <si>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</si>
  <si>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</si>
  <si>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</si>
  <si>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</si>
  <si>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</si>
  <si>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</si>
  <si>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</si>
  <si>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</si>
  <si>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</si>
  <si>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</si>
  <si>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</si>
  <si>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</si>
  <si>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</si>
  <si>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</si>
  <si>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</si>
  <si>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</si>
  <si>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</si>
  <si>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</si>
  <si>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</si>
  <si>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</si>
  <si>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</si>
  <si>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</si>
  <si>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</si>
  <si>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</si>
  <si>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</si>
  <si>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</si>
  <si>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</si>
  <si>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</si>
  <si>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</si>
  <si>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</si>
  <si>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</si>
  <si>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</si>
  <si>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</si>
  <si>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</si>
  <si>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</si>
  <si>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</si>
  <si>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</si>
  <si>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</si>
  <si>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</si>
  <si>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</si>
  <si>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</si>
  <si>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</si>
  <si>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</si>
  <si>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</si>
  <si>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</si>
  <si>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</si>
  <si>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</si>
  <si>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</si>
  <si>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</si>
  <si>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</si>
  <si>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</si>
  <si>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</si>
  <si>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</si>
  <si>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</si>
  <si>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</si>
  <si>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</si>
  <si>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</si>
  <si>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</si>
  <si>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</si>
  <si>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</si>
  <si>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</si>
  <si>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</si>
  <si>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</si>
  <si>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</si>
  <si>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</si>
  <si>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</si>
  <si>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</si>
  <si>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</si>
  <si>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</si>
  <si>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</si>
  <si>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</si>
  <si>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</si>
  <si>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</si>
  <si>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</si>
  <si>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</si>
  <si>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</si>
  <si>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</si>
  <si>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</si>
  <si>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</si>
  <si>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</si>
  <si>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</si>
  <si>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</si>
  <si>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</si>
  <si>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</si>
  <si>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</si>
  <si>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</si>
  <si>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</si>
  <si>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</si>
  <si>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</si>
  <si>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</si>
  <si>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</si>
  <si>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</si>
  <si>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</si>
  <si>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</si>
  <si>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</si>
  <si>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</si>
  <si>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</si>
  <si>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</si>
  <si>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</si>
  <si>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</si>
  <si>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</si>
  <si>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</si>
  <si>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</si>
  <si>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</si>
  <si>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</si>
  <si>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</si>
  <si>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</si>
  <si>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</si>
  <si>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</si>
  <si>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</si>
  <si>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</si>
  <si>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</si>
  <si>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</si>
  <si>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</si>
  <si>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</si>
  <si>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</si>
  <si>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</si>
  <si>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</si>
  <si>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</si>
  <si>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</si>
  <si>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</si>
  <si>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</si>
  <si>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</si>
  <si>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</si>
  <si>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</si>
  <si>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</si>
  <si>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</si>
  <si>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</si>
  <si>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</si>
  <si>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</si>
  <si>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</si>
  <si>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</si>
  <si>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</si>
  <si>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</si>
  <si>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</si>
  <si>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</si>
  <si>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</si>
  <si>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</si>
  <si>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</si>
  <si>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</si>
  <si>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</si>
  <si>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</si>
  <si>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</si>
  <si>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</si>
  <si>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</si>
  <si>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</si>
  <si>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</si>
  <si>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</si>
  <si>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</si>
  <si>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</si>
  <si>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</si>
  <si>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</si>
  <si>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</si>
  <si>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</si>
  <si>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</si>
  <si>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</si>
  <si>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</si>
  <si>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</si>
  <si>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</si>
  <si>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</si>
  <si>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</si>
  <si>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</si>
  <si>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</si>
  <si>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</si>
  <si>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</si>
  <si>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</si>
  <si>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</si>
  <si>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</si>
  <si>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</si>
  <si>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</si>
  <si>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</si>
  <si>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</si>
  <si>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</si>
  <si>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</si>
  <si>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</si>
  <si>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</si>
  <si>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</si>
  <si>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</si>
  <si>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</si>
  <si>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</si>
  <si>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</si>
  <si>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</si>
  <si>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</si>
  <si>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</si>
  <si>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</si>
  <si>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</si>
  <si>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</si>
  <si>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</si>
  <si>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</si>
  <si>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</si>
  <si>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</si>
  <si>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</si>
  <si>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</si>
  <si>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</si>
  <si>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</si>
  <si>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</si>
  <si>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</si>
  <si>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</si>
  <si>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</si>
  <si>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</si>
  <si>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</si>
  <si>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</si>
  <si>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</si>
  <si>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</si>
  <si>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</si>
  <si>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</si>
  <si>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</si>
  <si>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</si>
  <si>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</si>
  <si>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</si>
  <si>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</si>
  <si>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</si>
  <si>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</si>
  <si>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</si>
  <si>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</si>
  <si>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</si>
  <si>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</si>
  <si>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</si>
  <si>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</si>
  <si>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</si>
  <si>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</si>
  <si>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</si>
  <si>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</si>
  <si>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</si>
  <si>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</si>
  <si>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</si>
  <si>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</si>
  <si>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</si>
  <si>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</si>
  <si>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</si>
  <si>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</si>
  <si>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</si>
  <si>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</si>
  <si>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</si>
  <si>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</si>
  <si>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</si>
  <si>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</si>
  <si>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</si>
  <si>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</si>
  <si>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</si>
  <si>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</si>
  <si>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</si>
  <si>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</si>
  <si>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</si>
  <si>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</si>
  <si>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</si>
  <si>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</si>
  <si>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</si>
  <si>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</si>
  <si>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</si>
  <si>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</si>
  <si>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</si>
  <si>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</si>
  <si>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</si>
  <si>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</si>
  <si>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</si>
  <si>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</si>
  <si>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</si>
  <si>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</si>
  <si>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</si>
  <si>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</si>
  <si>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</si>
  <si>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</si>
  <si>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</si>
  <si>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</si>
  <si>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</si>
  <si>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</si>
  <si>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</si>
  <si>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</si>
  <si>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</si>
  <si>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</si>
  <si>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</si>
  <si>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</si>
  <si>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</si>
  <si>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</si>
  <si>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</si>
  <si>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</si>
  <si>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</si>
  <si>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</si>
  <si>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</si>
  <si>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</si>
  <si>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</si>
  <si>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</si>
  <si>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</si>
  <si>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</si>
  <si>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</si>
  <si>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</si>
  <si>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</si>
  <si>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</si>
  <si>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</si>
  <si>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</si>
  <si>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</si>
  <si>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</si>
  <si>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</si>
  <si>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</si>
  <si>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</si>
  <si>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</si>
  <si>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</si>
  <si>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</si>
  <si>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</si>
  <si>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</si>
  <si>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</si>
  <si>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</si>
  <si>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</si>
  <si>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</si>
  <si>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</si>
  <si>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</si>
  <si>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</si>
  <si>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</si>
  <si>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</si>
  <si>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</si>
  <si>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</si>
  <si>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</si>
  <si>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</si>
  <si>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</si>
  <si>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</si>
  <si>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</si>
  <si>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</si>
  <si>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</si>
  <si>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</si>
  <si>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</si>
  <si>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</si>
  <si>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</si>
  <si>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</si>
  <si>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</si>
  <si>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</si>
  <si>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</si>
  <si>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</si>
  <si>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</si>
  <si>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</si>
  <si>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</si>
  <si>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</si>
  <si>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</si>
  <si>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</si>
  <si>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</si>
  <si>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</si>
  <si>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</si>
  <si>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</si>
  <si>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</si>
  <si>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</si>
  <si>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</si>
  <si>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</si>
  <si>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</si>
  <si>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</si>
  <si>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</si>
  <si>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</si>
  <si>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</si>
  <si>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</si>
  <si>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</si>
  <si>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</si>
  <si>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</si>
  <si>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</si>
  <si>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</si>
  <si>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</si>
  <si>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</si>
  <si>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</si>
  <si>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</si>
  <si>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</si>
  <si>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</si>
  <si>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</si>
  <si>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</si>
  <si>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</si>
  <si>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</si>
  <si>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</si>
  <si>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</si>
  <si>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</si>
  <si>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</si>
  <si>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</si>
  <si>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</si>
  <si>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</si>
  <si>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</si>
  <si>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</si>
  <si>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</si>
  <si>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</si>
  <si>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</si>
  <si>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</si>
  <si>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</si>
  <si>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</si>
  <si>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</si>
  <si>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</si>
  <si>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</si>
  <si>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</si>
  <si>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</si>
  <si>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</si>
  <si>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</si>
  <si>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</si>
  <si>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</si>
  <si>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</si>
  <si>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</si>
  <si>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</si>
  <si>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</si>
  <si>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</si>
  <si>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</si>
  <si>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</si>
  <si>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</si>
  <si>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</si>
  <si>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</si>
  <si>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</si>
  <si>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</si>
  <si>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</si>
  <si>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</si>
  <si>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</si>
  <si>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</si>
  <si>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</si>
  <si>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</si>
  <si>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</si>
  <si>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</si>
  <si>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</si>
  <si>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</si>
  <si>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</si>
  <si>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</si>
  <si>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</si>
  <si>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</si>
  <si>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</si>
  <si>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</si>
  <si>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</si>
  <si>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</si>
  <si>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</si>
  <si>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</si>
  <si>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</si>
  <si>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</si>
  <si>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</si>
  <si>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</si>
  <si>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</si>
  <si>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</si>
  <si>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</si>
  <si>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</si>
  <si>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</si>
  <si>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</si>
  <si>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</si>
  <si>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</si>
  <si>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</si>
  <si>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</si>
  <si>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</si>
  <si>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</si>
  <si>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</si>
  <si>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</si>
  <si>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</si>
  <si>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</si>
  <si>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</si>
  <si>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</si>
  <si>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</si>
  <si>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</si>
  <si>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</si>
  <si>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</si>
  <si>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</si>
  <si>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</si>
  <si>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</si>
  <si>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</si>
  <si>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</si>
  <si>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</si>
  <si>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</si>
  <si>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</si>
  <si>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</si>
  <si>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</si>
  <si>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</si>
  <si>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</si>
  <si>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</si>
  <si>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</si>
  <si>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</si>
  <si>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</si>
  <si>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</si>
  <si>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</si>
  <si>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</si>
  <si>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</si>
  <si>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</si>
  <si>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</si>
  <si>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</si>
  <si>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</si>
  <si>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</si>
  <si>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</si>
  <si>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</si>
  <si>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</si>
  <si>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</si>
  <si>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</si>
  <si>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</si>
  <si>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</si>
  <si>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</si>
  <si>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</si>
  <si>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</si>
  <si>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</si>
  <si>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</si>
  <si>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</si>
  <si>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</si>
  <si>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</si>
  <si>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</si>
  <si>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</si>
  <si>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</si>
  <si>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</si>
  <si>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</si>
  <si>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</si>
  <si>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</si>
  <si>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</si>
  <si>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</si>
  <si>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</si>
  <si>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</si>
  <si>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</si>
  <si>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</si>
  <si>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</si>
  <si>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</si>
  <si>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</si>
  <si>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</si>
  <si>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</si>
  <si>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</si>
  <si>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</si>
  <si>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</si>
  <si>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</si>
  <si>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</si>
  <si>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</si>
  <si>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</si>
  <si>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</si>
  <si>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</si>
  <si>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</si>
  <si>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</si>
  <si>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</si>
  <si>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</si>
  <si>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</si>
  <si>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</si>
  <si>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</si>
  <si>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</si>
  <si>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</si>
  <si>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</si>
  <si>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</si>
  <si>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</si>
  <si>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</si>
  <si>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</si>
  <si>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</si>
  <si>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</si>
  <si>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</si>
  <si>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</si>
  <si>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</si>
  <si>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</si>
  <si>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</si>
  <si>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</si>
  <si>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</si>
  <si>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</si>
  <si>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</si>
  <si>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</si>
  <si>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</si>
  <si>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</si>
  <si>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</si>
  <si>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</si>
  <si>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</si>
  <si>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</si>
  <si>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</si>
  <si>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</si>
  <si>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</si>
  <si>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</si>
  <si>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</si>
  <si>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</si>
  <si>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</si>
  <si>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</si>
  <si>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</si>
  <si>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</si>
  <si>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</si>
  <si>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</si>
  <si>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</si>
  <si>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</si>
  <si>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</si>
  <si>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</si>
  <si>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</si>
  <si>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</si>
  <si>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</si>
  <si>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</si>
  <si>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</si>
  <si>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</si>
  <si>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</si>
  <si>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</si>
  <si>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</si>
  <si>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</si>
  <si>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</si>
  <si>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</si>
  <si>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</si>
  <si>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</si>
  <si>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</si>
  <si>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</si>
  <si>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</si>
  <si>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</si>
  <si>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</si>
  <si>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</si>
  <si>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</si>
  <si>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</si>
  <si>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</si>
  <si>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</si>
  <si>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</si>
  <si>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</si>
  <si>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</si>
  <si>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</si>
  <si>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</si>
  <si>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</si>
  <si>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</si>
  <si>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</si>
  <si>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</si>
  <si>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</si>
  <si>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</si>
  <si>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</si>
  <si>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</si>
  <si>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</si>
  <si>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</si>
  <si>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</si>
  <si>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</si>
  <si>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</si>
  <si>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</si>
  <si>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</si>
  <si>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</si>
  <si>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</si>
  <si>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</si>
  <si>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</si>
  <si>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</si>
  <si>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</si>
  <si>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</si>
  <si>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</si>
  <si>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</si>
  <si>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</si>
  <si>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</si>
  <si>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</si>
  <si>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</si>
  <si>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</si>
  <si>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</si>
  <si>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</si>
  <si>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</si>
  <si>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</si>
  <si>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</si>
  <si>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</si>
  <si>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</si>
  <si>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</si>
  <si>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</si>
  <si>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</si>
  <si>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</si>
  <si>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</si>
  <si>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</si>
  <si>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</si>
  <si>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</si>
  <si>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</si>
  <si>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</si>
  <si>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</si>
  <si>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</si>
  <si>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</si>
  <si>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</si>
  <si>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</si>
  <si>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</si>
  <si>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</si>
  <si>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</si>
  <si>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</si>
  <si>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</si>
  <si>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</si>
  <si>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</si>
  <si>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</si>
  <si>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</si>
  <si>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</si>
  <si>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</si>
  <si>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</si>
  <si>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</si>
  <si>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</si>
  <si>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</si>
  <si>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</si>
  <si>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</si>
  <si>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</si>
  <si>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</si>
  <si>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</si>
  <si>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</si>
  <si>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</si>
  <si>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</si>
  <si>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</si>
  <si>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</si>
  <si>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</si>
  <si>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</si>
  <si>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</si>
  <si>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</si>
  <si>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</si>
  <si>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</si>
  <si>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</si>
  <si>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</si>
  <si>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</si>
  <si>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</si>
  <si>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</si>
  <si>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</si>
  <si>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</si>
  <si>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</si>
  <si>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</si>
  <si>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</si>
  <si>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</si>
  <si>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</si>
  <si>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</si>
  <si>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</si>
  <si>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</si>
  <si>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</si>
  <si>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</si>
  <si>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</si>
  <si>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</si>
  <si>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</si>
  <si>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</si>
  <si>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</si>
  <si>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</si>
  <si>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</si>
  <si>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</si>
  <si>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</si>
  <si>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</si>
  <si>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</si>
  <si>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</si>
  <si>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</si>
  <si>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</si>
  <si>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</si>
  <si>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</si>
  <si>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</si>
  <si>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</si>
  <si>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</si>
  <si>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</si>
  <si>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</si>
  <si>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</si>
  <si>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</si>
  <si>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</si>
  <si>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</si>
  <si>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</si>
  <si>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</si>
  <si>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</si>
  <si>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</si>
  <si>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</si>
  <si>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</si>
  <si>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</si>
  <si>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</si>
  <si>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</si>
  <si>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</si>
  <si>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</si>
  <si>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</si>
  <si>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</si>
  <si>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</si>
  <si>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</si>
  <si>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</si>
  <si>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</si>
  <si>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</si>
  <si>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</si>
  <si>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</si>
  <si>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</si>
  <si>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</si>
  <si>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</si>
  <si>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</si>
  <si>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</si>
  <si>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</si>
  <si>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</si>
  <si>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</si>
  <si>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</si>
  <si>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</si>
  <si>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</si>
  <si>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</si>
  <si>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</si>
  <si>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</si>
  <si>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</si>
  <si>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</si>
  <si>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</si>
  <si>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</si>
  <si>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</si>
  <si>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</si>
  <si>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</si>
  <si>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</si>
  <si>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</si>
  <si>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</si>
  <si>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</si>
  <si>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</si>
  <si>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</si>
  <si>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</si>
  <si>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</si>
  <si>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</si>
  <si>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</si>
  <si>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</si>
  <si>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</si>
  <si>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</si>
  <si>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</si>
  <si>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</si>
  <si>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</si>
  <si>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</si>
  <si>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</si>
  <si>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</si>
  <si>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</si>
  <si>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</si>
  <si>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</si>
  <si>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</si>
  <si>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</si>
  <si>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</si>
  <si>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</si>
  <si>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</si>
  <si>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</si>
  <si>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</si>
  <si>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</si>
  <si>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</si>
  <si>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</si>
  <si>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</si>
  <si>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</si>
  <si>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</si>
  <si>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</si>
  <si>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</si>
  <si>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</si>
  <si>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</si>
  <si>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</si>
  <si>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</si>
  <si>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</si>
  <si>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</si>
  <si>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</si>
  <si>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</si>
  <si>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</si>
  <si>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</si>
  <si>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</si>
  <si>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</si>
  <si>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</si>
  <si>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</si>
  <si>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</si>
  <si>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</si>
  <si>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</si>
  <si>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</si>
  <si>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</si>
  <si>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</si>
  <si>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</si>
  <si>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</si>
  <si>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</si>
  <si>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</si>
  <si>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</si>
  <si>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</si>
  <si>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</si>
  <si>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</si>
  <si>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</si>
  <si>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</si>
  <si>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</si>
  <si>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</si>
  <si>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</si>
  <si>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</si>
  <si>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</si>
  <si>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</si>
  <si>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</si>
  <si>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</si>
  <si>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</si>
  <si>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</si>
  <si>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</si>
  <si>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</si>
  <si>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</si>
  <si>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</si>
  <si>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</si>
  <si>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</si>
  <si>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</si>
  <si>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</si>
  <si>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</si>
  <si>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</si>
  <si>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</si>
  <si>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</si>
  <si>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</si>
  <si>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</si>
  <si>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</si>
  <si>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</si>
  <si>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</si>
  <si>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</si>
  <si>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</si>
  <si>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</si>
  <si>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</si>
  <si>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</si>
  <si>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</si>
  <si>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</si>
  <si>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</si>
  <si>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</si>
  <si>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</si>
  <si>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</si>
  <si>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</si>
  <si>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</si>
  <si>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</si>
  <si>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</si>
  <si>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</si>
  <si>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</si>
  <si>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</si>
  <si>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</si>
  <si>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</si>
  <si>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</si>
  <si>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</si>
  <si>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</si>
  <si>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</si>
  <si>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</si>
  <si>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</si>
  <si>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</si>
  <si>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</si>
  <si>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</si>
  <si>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</si>
  <si>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</si>
  <si>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</si>
  <si>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</si>
  <si>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</si>
  <si>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</si>
  <si>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</si>
  <si>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</si>
  <si>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</si>
  <si>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</si>
  <si>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</si>
  <si>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</si>
  <si>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</si>
  <si>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</si>
  <si>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</si>
  <si>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</si>
  <si>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</si>
  <si>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</si>
  <si>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</si>
  <si>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</si>
  <si>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</si>
  <si>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</si>
  <si>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</si>
  <si>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</si>
  <si>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</si>
  <si>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</si>
  <si>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</si>
  <si>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</si>
  <si>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</si>
  <si>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</si>
  <si>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</si>
  <si>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</si>
  <si>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</si>
  <si>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</si>
  <si>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</si>
  <si>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</si>
  <si>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</si>
  <si>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</si>
  <si>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</si>
  <si>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</si>
  <si>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</si>
  <si>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</si>
  <si>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</si>
  <si>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</si>
  <si>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</si>
  <si>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</si>
  <si>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</si>
  <si>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</si>
  <si>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</si>
  <si>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</si>
  <si>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</si>
  <si>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</si>
  <si>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</si>
  <si>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</si>
  <si>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</si>
  <si>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</si>
  <si>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</si>
  <si>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</si>
  <si>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</si>
  <si>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</si>
  <si>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</si>
  <si>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</si>
  <si>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</si>
  <si>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</si>
  <si>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</si>
  <si>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</si>
  <si>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</si>
  <si>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</si>
  <si>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</si>
  <si>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</si>
  <si>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</si>
  <si>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</si>
  <si>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</si>
  <si>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</si>
  <si>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</si>
  <si>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</si>
  <si>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</si>
  <si>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</si>
  <si>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</si>
  <si>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</si>
  <si>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</si>
  <si>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</si>
  <si>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</si>
  <si>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</si>
  <si>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</si>
  <si>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</si>
  <si>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</si>
  <si>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</si>
  <si>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</si>
  <si>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</si>
  <si>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</si>
  <si>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</si>
  <si>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</si>
  <si>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</si>
  <si>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</si>
  <si>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</si>
  <si>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</si>
  <si>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</si>
  <si>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</si>
  <si>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</si>
  <si>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</si>
  <si>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</si>
  <si>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</si>
  <si>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</si>
  <si>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</si>
  <si>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</si>
  <si>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</si>
  <si>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</si>
  <si>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</si>
  <si>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</si>
  <si>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</si>
  <si>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</si>
  <si>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</si>
  <si>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</si>
  <si>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</si>
  <si>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</si>
  <si>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</si>
  <si>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</si>
  <si>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</si>
  <si>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</si>
  <si>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</si>
  <si>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</si>
  <si>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</si>
  <si>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</si>
  <si>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</si>
  <si>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</si>
  <si>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</si>
  <si>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</si>
  <si>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</si>
  <si>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</si>
  <si>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</si>
  <si>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</si>
  <si>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</si>
  <si>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</si>
  <si>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</si>
  <si>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</si>
  <si>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</si>
  <si>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</si>
  <si>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</si>
  <si>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</si>
  <si>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</si>
  <si>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</si>
  <si>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</si>
  <si>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</si>
  <si>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</si>
  <si>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</si>
  <si>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</si>
  <si>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</si>
  <si>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</si>
  <si>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</si>
  <si>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</si>
  <si>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</si>
  <si>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</si>
  <si>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</si>
  <si>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</si>
  <si>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</si>
  <si>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</si>
  <si>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</si>
  <si>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</si>
  <si>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</si>
  <si>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</si>
  <si>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</si>
  <si>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</si>
  <si>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</si>
  <si>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</si>
  <si>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</si>
  <si>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</si>
  <si>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</si>
  <si>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</si>
  <si>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</si>
  <si>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</si>
  <si>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</si>
  <si>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</si>
  <si>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</si>
  <si>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</si>
  <si>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</si>
  <si>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</si>
  <si>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</si>
  <si>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</si>
  <si>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</si>
  <si>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</si>
  <si>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</si>
  <si>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</si>
  <si>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</si>
  <si>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</si>
  <si>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</si>
  <si>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</si>
  <si>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</si>
  <si>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</si>
  <si>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</si>
  <si>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</si>
  <si>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</si>
  <si>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</si>
  <si>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</si>
  <si>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</si>
  <si>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</si>
  <si>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</si>
  <si>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</si>
  <si>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</si>
  <si>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</si>
  <si>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</si>
  <si>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</si>
  <si>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</si>
  <si>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</si>
  <si>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</si>
  <si>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</si>
  <si>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</si>
  <si>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</si>
  <si>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</si>
  <si>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</si>
  <si>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</si>
  <si>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</si>
  <si>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</si>
  <si>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</si>
  <si>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</si>
  <si>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</si>
  <si>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</si>
  <si>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</si>
  <si>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</si>
  <si>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</si>
  <si>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</si>
  <si>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</si>
  <si>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</si>
  <si>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</si>
  <si>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</si>
  <si>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</si>
  <si>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</si>
  <si>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</si>
  <si>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</si>
  <si>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</si>
  <si>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</si>
  <si>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</si>
  <si>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</si>
  <si>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</si>
  <si>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</si>
  <si>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</si>
  <si>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</si>
  <si>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</si>
  <si>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</si>
  <si>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</si>
  <si>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</si>
  <si>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</si>
  <si>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</si>
  <si>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</si>
  <si>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</si>
  <si>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</si>
  <si>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</si>
  <si>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</si>
  <si>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</si>
  <si>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</si>
  <si>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</si>
  <si>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</si>
  <si>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</si>
  <si>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</si>
  <si>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</si>
  <si>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</si>
  <si>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</si>
  <si>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</si>
  <si>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</si>
  <si>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</si>
  <si>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</si>
  <si>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</si>
  <si>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</si>
  <si>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</si>
  <si>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</si>
  <si>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</si>
  <si>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</si>
  <si>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</si>
  <si>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</si>
  <si>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</si>
  <si>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</si>
  <si>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</si>
  <si>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</si>
  <si>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</si>
  <si>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</si>
  <si>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</si>
  <si>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</si>
  <si>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</si>
  <si>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</si>
  <si>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</si>
  <si>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</si>
  <si>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</si>
  <si>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</si>
  <si>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</si>
  <si>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</si>
  <si>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</si>
  <si>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</si>
  <si>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</si>
  <si>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</si>
  <si>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</si>
  <si>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</si>
  <si>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</si>
  <si>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</si>
  <si>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</si>
  <si>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</si>
  <si>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</si>
  <si>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</si>
  <si>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</si>
  <si>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</si>
  <si>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</si>
  <si>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</si>
  <si>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</si>
  <si>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</si>
  <si>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</si>
  <si>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</si>
  <si>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</si>
  <si>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</si>
  <si>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</si>
  <si>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</si>
  <si>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</si>
  <si>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</si>
  <si>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</si>
  <si>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</si>
  <si>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</si>
  <si>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</si>
  <si>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</si>
  <si>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</si>
  <si>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</si>
  <si>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</si>
  <si>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</si>
  <si>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</si>
  <si>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</si>
  <si>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</si>
  <si>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</si>
  <si>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</si>
  <si>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</si>
  <si>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</si>
  <si>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</si>
  <si>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</si>
  <si>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</si>
  <si>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</si>
  <si>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</si>
  <si>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</si>
  <si>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</si>
  <si>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</si>
  <si>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</si>
  <si>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</si>
  <si>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</si>
  <si>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</si>
  <si>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</si>
  <si>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</si>
  <si>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</si>
  <si>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</si>
  <si>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</si>
  <si>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</si>
  <si>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</si>
  <si>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</si>
  <si>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</si>
  <si>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</si>
  <si>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</si>
  <si>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</si>
  <si>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</si>
  <si>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</si>
  <si>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</si>
  <si>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</si>
  <si>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</si>
  <si>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</si>
  <si>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</si>
  <si>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</si>
  <si>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</si>
  <si>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</si>
  <si>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</si>
  <si>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</si>
  <si>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</si>
  <si>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</si>
  <si>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</si>
  <si>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</si>
  <si>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</si>
  <si>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</si>
  <si>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</si>
  <si>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</si>
  <si>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</si>
  <si>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</si>
  <si>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</si>
  <si>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</si>
  <si>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</si>
  <si>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</si>
  <si>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</si>
  <si>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</si>
  <si>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</si>
  <si>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</si>
  <si>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</si>
  <si>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</si>
  <si>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</si>
  <si>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</si>
  <si>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</si>
  <si>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</si>
  <si>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</si>
  <si>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</si>
  <si>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</si>
  <si>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</si>
  <si>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</si>
  <si>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</si>
  <si>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</si>
  <si>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</si>
  <si>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</si>
  <si>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</si>
  <si>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</si>
  <si>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</si>
  <si>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</si>
  <si>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</si>
  <si>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</si>
  <si>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</si>
  <si>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</si>
  <si>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</si>
  <si>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</si>
  <si>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</si>
  <si>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</si>
  <si>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</si>
  <si>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</si>
  <si>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</si>
  <si>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</si>
  <si>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</si>
  <si>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</si>
  <si>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</si>
  <si>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</si>
  <si>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</si>
  <si>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</si>
  <si>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</si>
  <si>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</si>
  <si>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</si>
  <si>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</si>
  <si>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</si>
  <si>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</si>
  <si>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</si>
  <si>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</si>
  <si>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</si>
  <si>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</si>
  <si>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</si>
  <si>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</si>
  <si>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</si>
  <si>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</si>
  <si>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</si>
  <si>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</si>
  <si>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</si>
  <si>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</si>
  <si>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</si>
  <si>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</si>
  <si>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</si>
  <si>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</si>
  <si>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</si>
  <si>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</si>
  <si>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</si>
  <si>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</si>
  <si>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</si>
  <si>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</si>
  <si>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</si>
  <si>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</si>
  <si>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</si>
  <si>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</si>
  <si>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</si>
  <si>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</si>
  <si>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</si>
  <si>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</si>
  <si>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</si>
  <si>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</si>
  <si>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</si>
  <si>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</si>
  <si>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</si>
  <si>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</si>
  <si>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</si>
  <si>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</si>
  <si>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</si>
  <si>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</si>
  <si>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</si>
  <si>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</si>
  <si>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</si>
  <si>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</si>
  <si>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</si>
  <si>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</si>
  <si>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</si>
  <si>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</si>
  <si>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</si>
  <si>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</si>
  <si>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</si>
  <si>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</si>
  <si>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</si>
  <si>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</si>
  <si>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</si>
  <si>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</si>
  <si>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</si>
  <si>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</si>
  <si>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</si>
  <si>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</si>
  <si>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</si>
  <si>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</si>
  <si>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</si>
  <si>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</si>
  <si>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</si>
  <si>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</si>
  <si>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</si>
  <si>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</si>
  <si>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</si>
  <si>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</si>
  <si>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</si>
  <si>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</si>
  <si>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</si>
  <si>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</si>
  <si>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</si>
  <si>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</si>
  <si>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</si>
  <si>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</si>
  <si>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</si>
  <si>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</si>
  <si>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</si>
  <si>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</si>
  <si>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</si>
  <si>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</si>
  <si>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</si>
  <si>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</si>
  <si>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</si>
  <si>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</si>
  <si>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</si>
  <si>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</si>
  <si>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</si>
  <si>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</si>
  <si>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</si>
  <si>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</si>
  <si>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</si>
  <si>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</si>
  <si>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</si>
  <si>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</si>
  <si>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</si>
  <si>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</si>
  <si>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</si>
  <si>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</si>
  <si>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</si>
  <si>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</si>
  <si>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</si>
  <si>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</si>
  <si>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</si>
  <si>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</si>
  <si>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</si>
  <si>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</si>
  <si>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</si>
  <si>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</si>
  <si>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</si>
  <si>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</si>
  <si>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</si>
  <si>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</si>
  <si>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</si>
  <si>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</si>
  <si>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</si>
  <si>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</si>
  <si>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</si>
  <si>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</si>
  <si>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</si>
  <si>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</si>
  <si>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</si>
  <si>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</si>
  <si>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</si>
  <si>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</si>
  <si>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</si>
  <si>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</si>
  <si>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</si>
  <si>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</si>
  <si>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</si>
  <si>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</si>
  <si>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</si>
  <si>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</si>
  <si>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</si>
  <si>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</si>
  <si>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</si>
  <si>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</si>
  <si>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</si>
  <si>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</si>
  <si>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</si>
  <si>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</si>
  <si>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</si>
  <si>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</si>
  <si>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</si>
  <si>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</si>
  <si>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</si>
  <si>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</si>
  <si>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</si>
  <si>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</si>
  <si>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</si>
  <si>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</si>
  <si>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</si>
  <si>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</si>
  <si>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</si>
  <si>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</si>
  <si>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</si>
  <si>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</si>
  <si>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</si>
  <si>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</si>
  <si>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</si>
  <si>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</si>
  <si>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</si>
  <si>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</si>
  <si>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</si>
  <si>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</si>
  <si>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</si>
  <si>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</si>
  <si>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</si>
  <si>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</si>
  <si>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</si>
  <si>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</si>
  <si>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</si>
  <si>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</si>
  <si>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</si>
  <si>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</si>
  <si>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</si>
  <si>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</si>
  <si>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</si>
  <si>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</si>
  <si>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</si>
  <si>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</si>
  <si>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</si>
  <si>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</si>
  <si>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</si>
  <si>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</si>
  <si>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</si>
  <si>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</si>
  <si>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</si>
  <si>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</si>
  <si>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</si>
  <si>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</si>
  <si>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</si>
  <si>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</si>
  <si>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</si>
  <si>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</si>
  <si>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</si>
  <si>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</si>
  <si>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</si>
  <si>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</si>
  <si>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</si>
  <si>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</si>
  <si>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</si>
  <si>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</si>
  <si>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</si>
  <si>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</si>
  <si>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</si>
  <si>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</si>
  <si>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</si>
  <si>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</si>
  <si>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</si>
  <si>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</si>
  <si>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</si>
  <si>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</si>
  <si>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</si>
  <si>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</si>
  <si>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</si>
  <si>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</si>
  <si>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</si>
  <si>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</si>
  <si>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</si>
  <si>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</si>
  <si>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</si>
  <si>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</si>
  <si>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</si>
  <si>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</si>
  <si>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</si>
  <si>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</si>
  <si>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</si>
  <si>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</si>
  <si>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</si>
  <si>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</si>
  <si>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</si>
  <si>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</si>
  <si>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</si>
  <si>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</si>
  <si>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</si>
  <si>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</si>
  <si>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</si>
  <si>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</si>
  <si>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</si>
  <si>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</si>
  <si>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</si>
  <si>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</si>
  <si>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</si>
  <si>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</si>
  <si>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</si>
  <si>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</si>
  <si>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</si>
  <si>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</si>
  <si>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</si>
  <si>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</si>
  <si>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</si>
  <si>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</si>
  <si>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</si>
  <si>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</si>
  <si>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</si>
  <si>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</si>
  <si>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</si>
  <si>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</si>
  <si>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</si>
  <si>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</si>
  <si>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</si>
  <si>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</si>
  <si>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</si>
  <si>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</si>
  <si>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</si>
  <si>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</si>
  <si>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</si>
  <si>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</si>
  <si>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</si>
  <si>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</si>
  <si>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</si>
  <si>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</si>
  <si>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</si>
  <si>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</si>
  <si>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</si>
  <si>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</si>
  <si>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</si>
  <si>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</si>
  <si>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</si>
  <si>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</si>
  <si>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</si>
  <si>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</si>
  <si>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</si>
  <si>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</si>
  <si>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</si>
  <si>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</si>
  <si>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</si>
  <si>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</si>
  <si>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</si>
  <si>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</si>
  <si>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</si>
  <si>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</si>
  <si>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</si>
  <si>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</si>
  <si>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</si>
  <si>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</si>
  <si>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</si>
  <si>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</si>
  <si>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</si>
  <si>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</si>
  <si>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</si>
  <si>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</si>
  <si>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</si>
  <si>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</si>
  <si>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</si>
  <si>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</si>
  <si>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</si>
  <si>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</si>
  <si>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</si>
  <si>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</si>
  <si>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</si>
  <si>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</si>
  <si>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</si>
  <si>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</si>
  <si>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</si>
  <si>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</si>
  <si>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</si>
  <si>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</si>
  <si>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</si>
  <si>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</si>
  <si>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</si>
  <si>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</si>
  <si>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</si>
  <si>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</si>
  <si>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</si>
  <si>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</si>
  <si>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</si>
  <si>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</si>
  <si>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</si>
  <si>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</si>
  <si>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</si>
  <si>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</si>
  <si>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</si>
  <si>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</si>
  <si>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</si>
  <si>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</si>
  <si>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</si>
  <si>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</si>
  <si>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</si>
  <si>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</si>
  <si>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</si>
  <si>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</si>
  <si>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</si>
  <si>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</si>
  <si>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</si>
  <si>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</si>
  <si>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</si>
  <si>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</si>
  <si>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</si>
  <si>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</si>
  <si>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</si>
  <si>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</si>
  <si>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</si>
  <si>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</si>
  <si>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</si>
  <si>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</si>
  <si>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</si>
  <si>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</si>
  <si>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</si>
  <si>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</si>
  <si>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</si>
  <si>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</si>
  <si>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</si>
  <si>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</si>
  <si>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</si>
  <si>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</si>
  <si>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</si>
  <si>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</si>
  <si>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</si>
  <si>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</si>
  <si>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</si>
  <si>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</si>
  <si>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</si>
  <si>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</si>
  <si>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</si>
  <si>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</si>
  <si>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</si>
  <si>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</si>
  <si>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</si>
  <si>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</si>
  <si>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</si>
  <si>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</si>
  <si>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</si>
  <si>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</si>
  <si>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</si>
  <si>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</si>
  <si>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</si>
  <si>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</si>
  <si>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</si>
  <si>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</si>
  <si>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</si>
  <si>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</si>
  <si>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</si>
  <si>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</si>
  <si>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</si>
  <si>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</si>
  <si>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</si>
  <si>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</si>
  <si>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</si>
  <si>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</si>
  <si>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</si>
  <si>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</si>
  <si>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</si>
  <si>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</si>
  <si>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</si>
  <si>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</si>
  <si>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</si>
  <si>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</si>
  <si>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</si>
  <si>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</si>
  <si>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</si>
  <si>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</si>
  <si>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</si>
  <si>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</si>
  <si>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</si>
  <si>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</si>
  <si>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</si>
  <si>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</si>
  <si>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</si>
  <si>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</si>
  <si>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</si>
  <si>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</si>
  <si>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</si>
  <si>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</si>
  <si>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</si>
  <si>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</si>
  <si>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</si>
  <si>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</si>
  <si>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</si>
  <si>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</si>
  <si>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</si>
  <si>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</si>
  <si>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</si>
  <si>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</si>
  <si>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</si>
  <si>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</si>
  <si>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</si>
  <si>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</si>
  <si>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</si>
  <si>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</si>
  <si>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</si>
  <si>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</si>
  <si>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</si>
  <si>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</si>
  <si>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</si>
  <si>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</si>
  <si>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</si>
  <si>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</si>
  <si>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</si>
  <si>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</si>
  <si>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</si>
  <si>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</si>
  <si>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</si>
  <si>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</si>
  <si>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</si>
  <si>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</si>
  <si>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</si>
  <si>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</si>
  <si>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</si>
  <si>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</si>
  <si>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</si>
  <si>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</si>
  <si>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</si>
  <si>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</si>
  <si>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</si>
  <si>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</si>
  <si>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</si>
  <si>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</si>
  <si>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</si>
  <si>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</si>
  <si>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</si>
  <si>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</si>
  <si>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</si>
  <si>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</si>
  <si>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</si>
  <si>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</si>
  <si>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</si>
  <si>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</si>
  <si>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</si>
  <si>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</si>
  <si>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</si>
  <si>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</si>
  <si>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</si>
  <si>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</si>
  <si>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</si>
  <si>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</si>
  <si>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</si>
  <si>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</si>
  <si>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</si>
  <si>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</si>
  <si>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</si>
  <si>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</si>
  <si>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</si>
  <si>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</si>
  <si>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</si>
  <si>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</si>
  <si>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</si>
  <si>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</si>
  <si>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</si>
  <si>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</si>
  <si>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</si>
  <si>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</si>
  <si>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</si>
  <si>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</si>
  <si>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</si>
  <si>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</si>
  <si>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</si>
  <si>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</si>
  <si>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</si>
  <si>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</si>
  <si>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</si>
  <si>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</si>
  <si>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</si>
  <si>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</si>
  <si>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</si>
  <si>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</si>
  <si>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</si>
  <si>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</si>
  <si>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</si>
  <si>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</si>
  <si>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</si>
  <si>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</si>
  <si>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</si>
  <si>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</si>
  <si>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</si>
  <si>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</si>
  <si>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</si>
  <si>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</si>
  <si>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</si>
  <si>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</si>
  <si>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</si>
  <si>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</si>
  <si>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</si>
  <si>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</si>
  <si>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</si>
  <si>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</si>
  <si>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</si>
  <si>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</si>
  <si>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</si>
  <si>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</si>
  <si>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</si>
  <si>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</si>
  <si>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</si>
  <si>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</si>
  <si>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</si>
  <si>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</si>
  <si>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</si>
  <si>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</si>
  <si>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</si>
  <si>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</si>
  <si>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</si>
  <si>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</si>
  <si>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</si>
  <si>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</si>
  <si>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</si>
  <si>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</si>
  <si>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</si>
  <si>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</si>
  <si>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</si>
  <si>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</si>
  <si>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</si>
  <si>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</si>
  <si>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</si>
  <si>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</si>
  <si>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</si>
  <si>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</si>
  <si>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</si>
  <si>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</si>
  <si>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</si>
  <si>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</si>
  <si>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</si>
  <si>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</si>
  <si>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</si>
  <si>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</si>
  <si>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</si>
  <si>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</si>
  <si>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</si>
  <si>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</si>
  <si>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</si>
  <si>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</si>
  <si>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</si>
  <si>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</si>
  <si>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</si>
  <si>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</si>
  <si>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</si>
  <si>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</si>
  <si>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</si>
  <si>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</si>
  <si>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</si>
  <si>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</si>
  <si>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</si>
  <si>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</si>
  <si>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</si>
  <si>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</si>
  <si>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</si>
  <si>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</si>
  <si>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</si>
  <si>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</si>
  <si>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</si>
  <si>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</si>
  <si>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</si>
  <si>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</si>
  <si>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</si>
  <si>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</si>
  <si>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</si>
  <si>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</si>
  <si>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</si>
  <si>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</si>
  <si>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</si>
  <si>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</si>
  <si>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</si>
  <si>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</si>
  <si>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</si>
  <si>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</si>
  <si>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</si>
  <si>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</si>
  <si>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</si>
  <si>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</si>
  <si>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</si>
  <si>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</si>
  <si>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</si>
  <si>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</si>
  <si>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</si>
  <si>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</si>
  <si>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</si>
  <si>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</si>
  <si>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</si>
  <si>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</si>
  <si>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</si>
  <si>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</si>
  <si>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</si>
  <si>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</si>
  <si>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</si>
  <si>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</si>
  <si>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</si>
  <si>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</si>
  <si>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</si>
  <si>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</si>
  <si>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</si>
  <si>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</si>
  <si>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</si>
  <si>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</si>
  <si>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</si>
  <si>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</si>
  <si>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</si>
  <si>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</si>
  <si>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</si>
  <si>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</si>
  <si>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</si>
  <si>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</si>
  <si>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</si>
  <si>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</si>
  <si>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</si>
  <si>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</si>
  <si>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</si>
  <si>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</si>
  <si>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</si>
  <si>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</si>
  <si>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</si>
  <si>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</si>
  <si>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</si>
  <si>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</si>
  <si>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</si>
  <si>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</si>
  <si>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</si>
  <si>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</si>
  <si>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</si>
  <si>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</si>
  <si>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</si>
  <si>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</si>
  <si>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</si>
  <si>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</si>
  <si>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</si>
  <si>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</si>
  <si>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</si>
  <si>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</si>
  <si>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</si>
  <si>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</si>
  <si>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</si>
  <si>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</si>
  <si>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</si>
  <si>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</si>
  <si>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</si>
  <si>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</si>
  <si>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</si>
  <si>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</si>
  <si>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</si>
  <si>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</si>
  <si>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</si>
  <si>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</si>
  <si>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</si>
  <si>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</si>
  <si>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</si>
  <si>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</si>
  <si>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</si>
  <si>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</si>
  <si>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</si>
  <si>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</si>
  <si>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</si>
  <si>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</si>
  <si>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</si>
  <si>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</si>
  <si>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</si>
  <si>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</si>
  <si>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</si>
  <si>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</si>
  <si>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</si>
  <si>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</si>
  <si>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</si>
  <si>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</si>
  <si>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</si>
  <si>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</si>
  <si>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</si>
  <si>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</si>
  <si>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</si>
  <si>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</si>
  <si>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</si>
  <si>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</si>
  <si>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</si>
  <si>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</si>
  <si>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</si>
  <si>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</si>
  <si>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</si>
  <si>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</si>
  <si>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</si>
  <si>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</si>
  <si>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</si>
  <si>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</si>
  <si>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</si>
  <si>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</si>
  <si>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</si>
  <si>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</si>
  <si>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</si>
  <si>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</si>
  <si>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</si>
  <si>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</si>
  <si>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</si>
  <si>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</si>
  <si>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</si>
  <si>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</si>
  <si>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</si>
  <si>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</si>
  <si>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</si>
  <si>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</si>
  <si>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</si>
  <si>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</si>
  <si>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</si>
  <si>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</si>
  <si>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</si>
  <si>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</si>
  <si>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</si>
  <si>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</si>
  <si>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</si>
  <si>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</si>
  <si>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</si>
  <si>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</si>
  <si>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</si>
  <si>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</si>
  <si>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</si>
  <si>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</si>
  <si>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</si>
  <si>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</si>
  <si>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</si>
  <si>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</si>
  <si>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</si>
  <si>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</si>
  <si>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</si>
  <si>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</si>
  <si>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</si>
  <si>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</si>
  <si>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</si>
  <si>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</si>
  <si>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</si>
  <si>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</si>
  <si>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</si>
  <si>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</si>
  <si>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</si>
  <si>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</si>
  <si>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</si>
  <si>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</si>
  <si>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</si>
  <si>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</si>
  <si>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</si>
  <si>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</si>
  <si>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</si>
  <si>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</si>
  <si>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</si>
  <si>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</si>
  <si>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</si>
  <si>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</si>
  <si>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</si>
  <si>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</si>
  <si>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</si>
  <si>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</si>
  <si>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</si>
  <si>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</si>
  <si>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</si>
  <si>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</si>
  <si>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</si>
  <si>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</si>
  <si>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</si>
  <si>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</si>
  <si>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</si>
  <si>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</si>
  <si>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</si>
  <si>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</si>
  <si>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</si>
  <si>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</si>
  <si>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</si>
  <si>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</si>
  <si>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</si>
  <si>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</si>
  <si>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</si>
  <si>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</si>
  <si>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</si>
  <si>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</si>
  <si>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</si>
  <si>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</si>
  <si>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</si>
  <si>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</si>
  <si>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</si>
  <si>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</si>
  <si>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</si>
  <si>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</si>
  <si>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</si>
  <si>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</si>
  <si>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</si>
  <si>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</si>
  <si>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</si>
  <si>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</si>
  <si>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</si>
  <si>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</si>
  <si>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</si>
  <si>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</si>
  <si>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</si>
  <si>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</si>
  <si>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</si>
  <si>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</si>
  <si>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</si>
  <si>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</si>
  <si>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</si>
  <si>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</si>
  <si>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</si>
  <si>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</si>
  <si>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</si>
  <si>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</si>
  <si>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</si>
  <si>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</si>
  <si>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</si>
  <si>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</si>
  <si>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</si>
  <si>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</si>
  <si>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</si>
  <si>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</si>
  <si>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</si>
  <si>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</si>
  <si>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</si>
  <si>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</si>
  <si>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</si>
  <si>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</si>
  <si>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</si>
  <si>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</si>
  <si>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</si>
  <si>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</si>
  <si>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</si>
  <si>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</si>
  <si>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</si>
  <si>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</si>
  <si>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</si>
  <si>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</si>
  <si>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</si>
  <si>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</si>
  <si>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</si>
  <si>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</si>
  <si>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</si>
  <si>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</si>
  <si>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</si>
  <si>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</si>
  <si>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</si>
  <si>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</si>
  <si>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</si>
  <si>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</si>
  <si>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</si>
  <si>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</si>
  <si>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</si>
  <si>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</si>
  <si>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</si>
  <si>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</si>
  <si>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</si>
  <si>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</si>
  <si>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</si>
  <si>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</si>
  <si>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</si>
  <si>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</si>
  <si>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</si>
  <si>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</si>
  <si>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</si>
  <si>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</si>
  <si>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</si>
  <si>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</si>
  <si>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</si>
  <si>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</si>
  <si>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</si>
  <si>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</si>
  <si>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</si>
  <si>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</si>
  <si>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</si>
  <si>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</si>
  <si>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</si>
  <si>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</si>
  <si>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</si>
  <si>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</si>
  <si>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</si>
  <si>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</si>
  <si>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</si>
  <si>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</si>
  <si>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</si>
  <si>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</si>
  <si>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</si>
  <si>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</si>
  <si>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</si>
  <si>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</si>
  <si>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</si>
  <si>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</si>
  <si>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</si>
  <si>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</si>
  <si>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</si>
  <si>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</si>
  <si>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</si>
  <si>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</si>
  <si>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</si>
  <si>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</si>
  <si>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</si>
  <si>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</si>
  <si>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</si>
  <si>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</si>
  <si>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</si>
  <si>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</si>
  <si>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</si>
  <si>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</si>
  <si>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</si>
  <si>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</si>
  <si>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</si>
  <si>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</si>
  <si>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</si>
  <si>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</si>
  <si>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</si>
  <si>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</si>
  <si>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</si>
  <si>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</si>
  <si>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</si>
  <si>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</si>
  <si>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</si>
  <si>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</si>
  <si>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</si>
  <si>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</si>
  <si>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</si>
  <si>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</si>
  <si>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</si>
  <si>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</si>
  <si>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</si>
  <si>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</si>
  <si>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</si>
  <si>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</si>
  <si>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</si>
  <si>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</si>
  <si>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</si>
  <si>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</si>
  <si>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</si>
  <si>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</si>
  <si>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</si>
  <si>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</si>
  <si>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</si>
  <si>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</si>
  <si>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</si>
  <si>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</si>
  <si>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</si>
  <si>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</si>
  <si>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</si>
  <si>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</si>
  <si>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</si>
  <si>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</si>
  <si>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</si>
  <si>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</si>
  <si>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</si>
  <si>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</si>
  <si>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</si>
  <si>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</si>
  <si>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</si>
  <si>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</si>
  <si>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</si>
  <si>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</si>
  <si>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</si>
  <si>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</si>
  <si>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</si>
  <si>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</si>
  <si>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</si>
  <si>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</si>
  <si>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</si>
  <si>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</si>
  <si>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</si>
  <si>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</si>
  <si>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</si>
  <si>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</si>
  <si>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</si>
  <si>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</si>
  <si>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</si>
  <si>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</si>
  <si>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</si>
  <si>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</si>
  <si>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</si>
  <si>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</si>
  <si>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</si>
  <si>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</si>
  <si>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</si>
  <si>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</si>
  <si>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</si>
  <si>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</si>
  <si>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</si>
  <si>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</si>
  <si>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</si>
  <si>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</si>
  <si>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</si>
  <si>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</si>
  <si>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</si>
  <si>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</si>
  <si>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</si>
  <si>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</si>
  <si>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</si>
  <si>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</si>
  <si>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</si>
  <si>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</si>
  <si>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</si>
  <si>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</si>
  <si>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</si>
  <si>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</si>
  <si>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</si>
  <si>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</si>
  <si>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</si>
  <si>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</si>
  <si>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</si>
  <si>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</si>
  <si>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</si>
  <si>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</si>
  <si>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</si>
  <si>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</si>
  <si>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</si>
  <si>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</si>
  <si>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</si>
  <si>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</si>
  <si>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</si>
  <si>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</si>
  <si>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</si>
  <si>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</si>
  <si>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</si>
  <si>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</si>
  <si>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</si>
  <si>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</si>
  <si>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</si>
  <si>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</si>
  <si>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</si>
  <si>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</si>
  <si>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</si>
  <si>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</si>
  <si>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</si>
  <si>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</si>
  <si>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</si>
  <si>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</si>
  <si>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</si>
  <si>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</si>
  <si>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</si>
  <si>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</si>
  <si>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</si>
  <si>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</si>
  <si>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</si>
  <si>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</si>
  <si>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</si>
  <si>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</si>
  <si>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</si>
  <si>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</si>
  <si>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</si>
  <si>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</si>
  <si>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</si>
  <si>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</si>
  <si>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</si>
  <si>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</si>
  <si>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</si>
  <si>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</si>
  <si>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</si>
  <si>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</si>
  <si>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</si>
  <si>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</si>
  <si>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</si>
  <si>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</si>
  <si>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</si>
  <si>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</si>
  <si>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</si>
  <si>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</si>
  <si>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</si>
  <si>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</si>
  <si>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</si>
  <si>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</si>
  <si>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</si>
  <si>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</si>
  <si>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</si>
  <si>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</si>
  <si>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</si>
  <si>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</si>
  <si>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</si>
  <si>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</si>
  <si>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</si>
  <si>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</si>
  <si>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</si>
  <si>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</si>
  <si>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</si>
  <si>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</si>
  <si>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</si>
  <si>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</si>
  <si>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</si>
  <si>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</si>
  <si>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</si>
  <si>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</si>
  <si>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</si>
  <si>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</si>
  <si>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</si>
  <si>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</si>
  <si>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</si>
  <si>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</si>
  <si>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</si>
  <si>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</si>
  <si>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</si>
  <si>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</si>
  <si>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</si>
  <si>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</si>
  <si>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</si>
  <si>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</si>
  <si>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</si>
  <si>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</si>
  <si>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</si>
  <si>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</si>
  <si>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</si>
  <si>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</si>
  <si>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</si>
  <si>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</si>
  <si>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</si>
  <si>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</si>
  <si>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</si>
  <si>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</si>
  <si>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</si>
  <si>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</si>
  <si>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</si>
  <si>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</si>
  <si>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</si>
  <si>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</si>
  <si>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</si>
  <si>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</si>
  <si>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</si>
  <si>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</si>
  <si>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</si>
  <si>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</si>
  <si>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</si>
  <si>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</si>
  <si>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</si>
  <si>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</si>
  <si>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</si>
  <si>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</si>
  <si>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</si>
  <si>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</si>
  <si>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</si>
  <si>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</si>
  <si>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</si>
  <si>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</si>
  <si>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</si>
  <si>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</si>
  <si>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</si>
  <si>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</si>
  <si>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</si>
  <si>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</si>
  <si>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</si>
  <si>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</si>
  <si>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</si>
  <si>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</si>
  <si>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</si>
  <si>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</si>
  <si>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</si>
  <si>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</si>
  <si>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</si>
  <si>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</si>
  <si>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</si>
  <si>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</si>
  <si>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</si>
  <si>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</si>
  <si>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</si>
  <si>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</si>
  <si>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</si>
  <si>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</si>
  <si>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</si>
  <si>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</si>
  <si>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</si>
  <si>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</si>
  <si>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</si>
  <si>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</si>
  <si>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</si>
  <si>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</si>
  <si>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</si>
  <si>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</si>
  <si>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</si>
  <si>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</si>
  <si>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</si>
  <si>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</si>
  <si>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</si>
  <si>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</si>
  <si>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</si>
  <si>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</si>
  <si>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</si>
  <si>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</si>
  <si>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</si>
  <si>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</si>
  <si>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</si>
  <si>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</si>
  <si>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</si>
  <si>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</si>
  <si>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</si>
  <si>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</si>
  <si>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</si>
  <si>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</si>
  <si>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</si>
  <si>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</si>
  <si>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</si>
  <si>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</si>
  <si>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</si>
  <si>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</si>
  <si>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</si>
  <si>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</si>
  <si>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</si>
  <si>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</si>
  <si>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</si>
  <si>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</si>
  <si>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</si>
  <si>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</si>
  <si>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</si>
  <si>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</si>
  <si>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</si>
  <si>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</si>
  <si>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</si>
  <si>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</si>
  <si>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</si>
  <si>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</si>
  <si>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</si>
  <si>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</si>
  <si>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</si>
  <si>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</si>
  <si>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</si>
  <si>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</si>
  <si>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</si>
  <si>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</si>
  <si>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</si>
  <si>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</si>
  <si>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</si>
  <si>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</si>
  <si>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</si>
  <si>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</si>
  <si>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</si>
  <si>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</si>
  <si>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</si>
  <si>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</si>
  <si>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</si>
  <si>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</si>
  <si>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</si>
  <si>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</si>
  <si>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</si>
  <si>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</si>
  <si>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</si>
  <si>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</si>
  <si>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</si>
  <si>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</si>
  <si>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</si>
  <si>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</si>
  <si>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</si>
  <si>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</si>
  <si>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</si>
  <si>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</si>
  <si>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</si>
  <si>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</si>
  <si>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</si>
  <si>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</si>
  <si>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</si>
  <si>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</si>
  <si>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</si>
  <si>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</si>
  <si>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</si>
  <si>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</si>
  <si>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</si>
  <si>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</si>
  <si>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</si>
  <si>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</si>
  <si>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</si>
  <si>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</si>
  <si>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</si>
  <si>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</si>
  <si>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</si>
  <si>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</si>
  <si>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</si>
  <si>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</si>
  <si>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</si>
  <si>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</si>
  <si>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</si>
  <si>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</si>
  <si>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</si>
  <si>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</si>
  <si>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</si>
  <si>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</si>
  <si>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</si>
  <si>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</si>
  <si>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</si>
  <si>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</si>
  <si>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</si>
  <si>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</si>
  <si>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</si>
  <si>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</si>
  <si>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</si>
  <si>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</si>
  <si>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</si>
  <si>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</si>
  <si>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</si>
  <si>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</si>
  <si>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</si>
  <si>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</si>
  <si>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</si>
  <si>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</si>
  <si>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</si>
  <si>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</si>
  <si>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</si>
  <si>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</si>
  <si>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</si>
  <si>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</si>
  <si>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</si>
  <si>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</si>
  <si>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</si>
  <si>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</si>
  <si>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</si>
  <si>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</si>
  <si>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</si>
  <si>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</si>
  <si>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</si>
  <si>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</si>
  <si>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</si>
  <si>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</si>
  <si>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</si>
  <si>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</si>
  <si>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</si>
  <si>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</si>
  <si>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</si>
  <si>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</si>
  <si>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</si>
  <si>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</si>
  <si>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</si>
  <si>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</si>
  <si>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</si>
  <si>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</si>
  <si>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</si>
  <si>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</si>
  <si>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</si>
  <si>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</si>
  <si>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</si>
  <si>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</si>
  <si>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</si>
  <si>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</si>
  <si>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</si>
  <si>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</si>
  <si>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</si>
  <si>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</si>
  <si>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</si>
  <si>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</si>
  <si>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</si>
  <si>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</si>
  <si>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</si>
  <si>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</si>
  <si>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</si>
  <si>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</si>
  <si>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</si>
  <si>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</si>
  <si>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</si>
  <si>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</si>
  <si>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</si>
  <si>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</si>
  <si>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</si>
  <si>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</si>
  <si>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</si>
  <si>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</si>
  <si>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</si>
  <si>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</si>
  <si>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</si>
  <si>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</si>
  <si>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</si>
  <si>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</si>
  <si>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</si>
  <si>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</si>
  <si>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</si>
  <si>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</si>
  <si>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</si>
  <si>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</si>
  <si>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</si>
  <si>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</si>
  <si>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</si>
  <si>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</si>
  <si>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</si>
  <si>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</si>
  <si>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</si>
  <si>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</si>
  <si>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</si>
  <si>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</si>
  <si>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</si>
  <si>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</si>
  <si>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</si>
  <si>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</si>
  <si>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</si>
  <si>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</si>
  <si>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</si>
  <si>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</si>
  <si>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</si>
  <si>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</si>
  <si>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</si>
  <si>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</si>
  <si>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</si>
  <si>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</si>
  <si>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</si>
  <si>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</si>
  <si>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</si>
  <si>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</si>
  <si>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</si>
  <si>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</si>
  <si>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</si>
  <si>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</si>
  <si>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</si>
  <si>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</si>
  <si>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</si>
  <si>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</si>
  <si>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</si>
  <si>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</si>
  <si>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</si>
  <si>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</si>
  <si>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</si>
  <si>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</si>
  <si>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</si>
  <si>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</si>
  <si>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</si>
  <si>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</si>
  <si>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</si>
  <si>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</si>
  <si>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</si>
  <si>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</si>
  <si>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</si>
  <si>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</si>
  <si>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</si>
  <si>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</si>
  <si>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</si>
  <si>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</si>
  <si>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</si>
  <si>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</si>
  <si>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</si>
  <si>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</si>
  <si>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</si>
  <si>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</si>
  <si>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</si>
  <si>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</si>
  <si>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</si>
  <si>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</si>
  <si>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</si>
  <si>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</si>
  <si>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</si>
  <si>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</si>
  <si>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</si>
  <si>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</si>
  <si>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</si>
  <si>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</si>
  <si>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</si>
  <si>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</si>
  <si>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</si>
  <si>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</si>
  <si>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</si>
  <si>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</si>
  <si>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</si>
  <si>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</si>
  <si>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</si>
  <si>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</si>
  <si>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</si>
  <si>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</si>
  <si>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</si>
  <si>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</si>
  <si>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</si>
  <si>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</si>
  <si>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</si>
  <si>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</si>
  <si>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</si>
  <si>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</si>
  <si>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</si>
  <si>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</si>
  <si>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</si>
  <si>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</si>
  <si>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</si>
  <si>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</si>
  <si>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</si>
  <si>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</si>
  <si>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</si>
  <si>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</si>
  <si>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</si>
  <si>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</si>
  <si>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</si>
  <si>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</si>
  <si>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</si>
  <si>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</si>
  <si>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</si>
  <si>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</si>
  <si>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</si>
  <si>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</si>
  <si>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</si>
  <si>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</si>
  <si>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</si>
  <si>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</si>
  <si>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</si>
  <si>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</si>
  <si>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</si>
  <si>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</si>
  <si>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</si>
  <si>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</si>
  <si>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</si>
  <si>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</si>
  <si>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</si>
  <si>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</si>
  <si>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</si>
  <si>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</si>
  <si>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</si>
  <si>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</si>
  <si>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</si>
  <si>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</si>
  <si>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</si>
  <si>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</si>
  <si>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</si>
  <si>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</si>
  <si>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</si>
  <si>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</si>
  <si>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</si>
  <si>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</si>
  <si>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</si>
  <si>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</si>
  <si>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</si>
  <si>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</si>
  <si>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</si>
  <si>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</si>
  <si>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</si>
  <si>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</si>
  <si>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</si>
  <si>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</si>
  <si>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</si>
  <si>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</si>
  <si>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</si>
  <si>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</si>
  <si>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</si>
  <si>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</si>
  <si>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</si>
  <si>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</si>
  <si>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</si>
  <si>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</si>
  <si>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</si>
  <si>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</si>
  <si>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</si>
  <si>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</si>
  <si>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</si>
  <si>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</si>
  <si>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</si>
  <si>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</si>
  <si>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</si>
  <si>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</si>
  <si>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</si>
  <si>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</si>
  <si>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</si>
  <si>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</si>
  <si>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</si>
  <si>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</si>
  <si>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</si>
  <si>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</si>
  <si>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</si>
  <si>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</si>
  <si>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</si>
  <si>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</si>
  <si>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</si>
  <si>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</si>
  <si>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</si>
  <si>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</si>
  <si>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</si>
  <si>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</si>
  <si>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</si>
  <si>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</si>
  <si>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</si>
  <si>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</si>
  <si>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</si>
  <si>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</si>
  <si>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</si>
  <si>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</si>
  <si>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</si>
  <si>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</si>
  <si>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</si>
  <si>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</si>
  <si>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</si>
  <si>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</si>
  <si>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</si>
  <si>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</si>
  <si>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</si>
  <si>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</si>
  <si>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</si>
  <si>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</si>
  <si>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</si>
  <si>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</si>
  <si>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</si>
  <si>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</si>
  <si>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</si>
  <si>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</si>
  <si>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</si>
  <si>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</si>
  <si>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</si>
  <si>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</si>
  <si>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</si>
  <si>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</si>
  <si>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</si>
  <si>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</si>
  <si>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</si>
  <si>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</si>
  <si>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</si>
  <si>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</si>
  <si>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</si>
  <si>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</si>
  <si>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</si>
  <si>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</si>
  <si>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</si>
  <si>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</si>
  <si>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</si>
  <si>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</si>
  <si>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</si>
  <si>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</si>
  <si>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</si>
  <si>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</si>
  <si>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</si>
  <si>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</si>
  <si>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</si>
  <si>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</si>
  <si>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</si>
  <si>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</si>
  <si>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</si>
  <si>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</si>
  <si>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</si>
  <si>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</si>
  <si>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</si>
  <si>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</si>
  <si>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</si>
  <si>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</si>
  <si>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</si>
  <si>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</si>
  <si>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</si>
  <si>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</si>
  <si>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</si>
  <si>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</si>
  <si>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</si>
  <si>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</si>
  <si>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</si>
  <si>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</si>
  <si>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</si>
  <si>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</si>
  <si>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</si>
  <si>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</si>
  <si>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</si>
  <si>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</si>
  <si>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</si>
  <si>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</si>
  <si>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</si>
  <si>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</si>
  <si>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</si>
  <si>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</si>
  <si>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</si>
  <si>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</si>
  <si>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</si>
  <si>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</si>
  <si>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</si>
  <si>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</si>
  <si>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</si>
  <si>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</si>
  <si>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</si>
  <si>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</si>
  <si>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</si>
  <si>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</si>
  <si>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</si>
  <si>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</si>
  <si>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</si>
  <si>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</si>
  <si>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</si>
  <si>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</si>
  <si>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</si>
  <si>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</si>
  <si>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</si>
  <si>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</si>
  <si>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</si>
  <si>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</si>
  <si>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</si>
  <si>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</si>
  <si>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</si>
  <si>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</si>
  <si>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</si>
  <si>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</si>
  <si>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</si>
  <si>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</si>
  <si>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</si>
  <si>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</si>
  <si>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</si>
  <si>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</si>
  <si>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</si>
  <si>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</si>
  <si>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</si>
  <si>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</si>
  <si>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</si>
  <si>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</si>
  <si>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</si>
  <si>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</si>
  <si>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</si>
  <si>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</si>
  <si>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</si>
  <si>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</si>
  <si>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</si>
  <si>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</si>
  <si>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</si>
  <si>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</si>
  <si>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</si>
  <si>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</si>
  <si>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</si>
  <si>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</si>
  <si>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</si>
  <si>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</si>
  <si>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</si>
  <si>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</si>
  <si>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</si>
  <si>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</si>
  <si>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</si>
  <si>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</si>
  <si>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</si>
  <si>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</si>
  <si>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</si>
  <si>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</si>
  <si>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</si>
  <si>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</si>
  <si>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</si>
  <si>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</si>
  <si>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</si>
  <si>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</si>
  <si>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</si>
  <si>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</si>
  <si>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</si>
  <si>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</si>
  <si>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</si>
  <si>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</si>
  <si>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</si>
  <si>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</si>
  <si>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</si>
  <si>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</si>
  <si>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</si>
  <si>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</si>
  <si>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</si>
  <si>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</si>
  <si>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</si>
  <si>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</si>
  <si>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</si>
  <si>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</si>
  <si>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</si>
  <si>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</si>
  <si>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</si>
  <si>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</si>
  <si>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</si>
  <si>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</si>
  <si>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</si>
  <si>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</si>
  <si>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</si>
  <si>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</si>
  <si>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</si>
  <si>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</si>
  <si>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</si>
  <si>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</si>
  <si>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</si>
  <si>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</si>
  <si>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</si>
  <si>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</si>
  <si>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</si>
  <si>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</si>
  <si>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</si>
  <si>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</si>
  <si>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</si>
  <si>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</si>
  <si>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</si>
  <si>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</si>
  <si>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</si>
  <si>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</si>
  <si>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</si>
  <si>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</si>
  <si>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</si>
  <si>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</si>
  <si>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</si>
  <si>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</si>
  <si>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</si>
  <si>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</si>
  <si>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</si>
  <si>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</si>
  <si>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</si>
  <si>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</si>
  <si>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</si>
  <si>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</si>
  <si>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</si>
  <si>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</si>
  <si>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</si>
  <si>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</si>
  <si>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</si>
  <si>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</si>
  <si>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</si>
  <si>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</si>
  <si>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</si>
  <si>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</si>
  <si>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</si>
  <si>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</si>
  <si>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</si>
  <si>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</si>
  <si>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</si>
  <si>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</si>
  <si>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</si>
  <si>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</si>
  <si>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</si>
  <si>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</si>
  <si>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</si>
  <si>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</si>
  <si>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</si>
  <si>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</si>
  <si>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</si>
  <si>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</si>
  <si>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</si>
  <si>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</si>
  <si>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</si>
  <si>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</si>
  <si>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</si>
  <si>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</si>
  <si>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</si>
  <si>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</si>
  <si>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</si>
  <si>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</si>
  <si>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</si>
  <si>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</si>
  <si>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</si>
  <si>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</si>
  <si>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</si>
  <si>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</si>
  <si>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</si>
  <si>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</si>
  <si>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</si>
  <si>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</si>
  <si>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</si>
  <si>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</si>
  <si>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</si>
  <si>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</si>
  <si>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</si>
  <si>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</si>
  <si>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</si>
  <si>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</si>
  <si>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</si>
  <si>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</si>
  <si>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</si>
  <si>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</si>
  <si>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</si>
  <si>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</si>
  <si>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</si>
  <si>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</si>
  <si>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</si>
  <si>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</si>
  <si>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</si>
  <si>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</si>
  <si>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</si>
  <si>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</si>
  <si>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</si>
  <si>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</si>
  <si>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</si>
  <si>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</si>
  <si>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</si>
  <si>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</si>
  <si>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</si>
  <si>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</si>
  <si>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</si>
  <si>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</si>
  <si>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</si>
  <si>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</si>
  <si>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</si>
  <si>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</si>
  <si>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</si>
  <si>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</si>
  <si>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</si>
  <si>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</si>
  <si>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</si>
  <si>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</si>
  <si>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</si>
  <si>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</si>
  <si>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</si>
  <si>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</si>
  <si>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</si>
  <si>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</si>
  <si>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</si>
  <si>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</si>
  <si>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</si>
  <si>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</si>
  <si>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</si>
  <si>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</si>
  <si>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</si>
  <si>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</si>
  <si>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</si>
  <si>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</si>
  <si>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</si>
  <si>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</si>
  <si>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</si>
  <si>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</si>
  <si>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</si>
  <si>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</si>
  <si>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</si>
  <si>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</si>
  <si>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</si>
  <si>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</si>
  <si>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</si>
  <si>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</si>
  <si>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</si>
  <si>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</si>
  <si>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</si>
  <si>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</si>
  <si>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</si>
  <si>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</si>
  <si>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</si>
  <si>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</si>
  <si>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</si>
  <si>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</si>
  <si>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</si>
  <si>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</si>
  <si>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</si>
  <si>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</si>
  <si>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</si>
  <si>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</si>
  <si>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</si>
  <si>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</si>
  <si>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</si>
  <si>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</si>
  <si>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</si>
  <si>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</si>
  <si>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</si>
  <si>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</si>
  <si>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</si>
  <si>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</si>
  <si>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</si>
  <si>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</si>
  <si>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</si>
  <si>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</si>
  <si>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</si>
  <si>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</si>
  <si>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</si>
  <si>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</si>
  <si>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</si>
  <si>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</si>
  <si>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</si>
  <si>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</si>
  <si>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</si>
  <si>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</si>
  <si>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</si>
  <si>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</si>
  <si>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</si>
  <si>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</si>
  <si>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</si>
  <si>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</si>
  <si>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</si>
  <si>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</si>
  <si>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</si>
  <si>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</si>
  <si>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</si>
  <si>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</si>
  <si>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</si>
  <si>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</si>
  <si>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</si>
  <si>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</si>
  <si>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</si>
  <si>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</si>
  <si>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</si>
  <si>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</si>
  <si>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</si>
  <si>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</si>
  <si>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</si>
  <si>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</si>
  <si>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</si>
  <si>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</si>
  <si>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</si>
  <si>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</si>
  <si>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</si>
  <si>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</si>
  <si>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</si>
  <si>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</si>
  <si>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</si>
  <si>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</si>
  <si>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</si>
  <si>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</si>
  <si>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</si>
  <si>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</si>
  <si>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</si>
  <si>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</si>
  <si>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</si>
  <si>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</si>
  <si>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</si>
  <si>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</si>
  <si>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</si>
  <si>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</si>
  <si>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</si>
  <si>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</si>
  <si>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</si>
  <si>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</si>
  <si>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</si>
  <si>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</si>
  <si>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</si>
  <si>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</si>
  <si>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</si>
  <si>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</si>
  <si>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</si>
  <si>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</si>
  <si>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</si>
  <si>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</si>
  <si>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</si>
  <si>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</si>
  <si>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</si>
  <si>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</si>
  <si>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</si>
  <si>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</si>
  <si>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</si>
  <si>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</si>
  <si>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</si>
  <si>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</si>
  <si>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</si>
  <si>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</si>
  <si>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</si>
  <si>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</si>
  <si>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</si>
  <si>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</si>
  <si>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</si>
  <si>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</si>
  <si>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</si>
  <si>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</si>
  <si>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</si>
  <si>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</si>
  <si>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</si>
  <si>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</si>
  <si>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</si>
  <si>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</si>
  <si>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</si>
  <si>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</si>
  <si>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</si>
  <si>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</si>
  <si>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</si>
  <si>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</si>
  <si>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</si>
  <si>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</si>
  <si>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</si>
  <si>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</si>
  <si>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</si>
  <si>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</si>
  <si>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</si>
  <si>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</si>
  <si>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</si>
  <si>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</si>
  <si>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</si>
  <si>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</si>
  <si>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</si>
  <si>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</si>
  <si>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</si>
  <si>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</si>
  <si>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</si>
  <si>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</si>
  <si>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</si>
  <si>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</si>
  <si>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</si>
  <si>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</si>
  <si>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</si>
  <si>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</si>
  <si>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</si>
  <si>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</si>
  <si>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</si>
  <si>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</si>
  <si>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</si>
  <si>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</si>
  <si>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</si>
  <si>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</si>
  <si>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</si>
  <si>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</si>
  <si>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</si>
  <si>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</si>
  <si>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</si>
  <si>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</si>
  <si>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</si>
  <si>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</si>
  <si>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</si>
  <si>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</si>
  <si>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</si>
  <si>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</si>
  <si>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</si>
  <si>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</si>
  <si>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</si>
  <si>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</si>
  <si>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</si>
  <si>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</si>
  <si>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</si>
  <si>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</si>
  <si>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</si>
  <si>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</si>
  <si>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</si>
  <si>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</si>
  <si>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</si>
  <si>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</si>
  <si>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</si>
  <si>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</si>
  <si>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</si>
  <si>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</si>
  <si>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</si>
  <si>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</si>
  <si>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</si>
  <si>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</si>
  <si>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</si>
  <si>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</si>
  <si>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</si>
  <si>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</si>
  <si>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</si>
  <si>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</si>
  <si>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</si>
  <si>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</si>
  <si>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</si>
  <si>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</si>
  <si>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</si>
  <si>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</si>
  <si>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</si>
  <si>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</si>
  <si>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</si>
  <si>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</si>
  <si>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</si>
  <si>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</si>
  <si>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</si>
  <si>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</si>
  <si>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</si>
  <si>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</si>
  <si>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</si>
  <si>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</si>
  <si>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</si>
  <si>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</si>
  <si>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</si>
  <si>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</si>
  <si>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</si>
  <si>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</si>
  <si>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</si>
  <si>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</si>
  <si>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</si>
  <si>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</si>
  <si>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</si>
  <si>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</si>
  <si>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</si>
  <si>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</si>
  <si>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</si>
  <si>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</si>
  <si>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</si>
  <si>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</si>
  <si>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</si>
  <si>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</si>
  <si>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</si>
  <si>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</si>
  <si>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</si>
  <si>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</si>
  <si>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</si>
  <si>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</si>
  <si>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</si>
  <si>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</si>
  <si>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</si>
  <si>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</si>
  <si>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</si>
  <si>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</si>
  <si>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</si>
  <si>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</si>
  <si>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</si>
  <si>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</si>
  <si>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</si>
  <si>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</si>
  <si>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</si>
  <si>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</si>
  <si>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</si>
  <si>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</si>
  <si>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</si>
  <si>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</si>
  <si>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</si>
  <si>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</si>
  <si>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</si>
  <si>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</si>
  <si>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</si>
  <si>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</si>
  <si>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</si>
  <si>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</si>
  <si>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</si>
  <si>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</si>
  <si>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</si>
  <si>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</si>
  <si>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</si>
  <si>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</si>
  <si>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</si>
  <si>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</si>
  <si>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</si>
  <si>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</si>
  <si>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</si>
  <si>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</si>
  <si>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</si>
  <si>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</si>
  <si>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</si>
  <si>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</si>
  <si>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</si>
  <si>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</si>
  <si>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</si>
  <si>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</si>
  <si>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</si>
  <si>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</si>
  <si>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</si>
  <si>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</si>
  <si>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</si>
  <si>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</si>
  <si>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</si>
  <si>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</si>
  <si>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</si>
  <si>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</si>
  <si>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</si>
  <si>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</si>
  <si>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</si>
  <si>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</si>
  <si>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</si>
  <si>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</si>
  <si>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</si>
  <si>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</si>
  <si>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</si>
  <si>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</si>
  <si>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</si>
  <si>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</si>
  <si>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</si>
  <si>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</si>
  <si>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</si>
  <si>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</si>
  <si>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</si>
  <si>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</si>
  <si>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</si>
  <si>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</si>
  <si>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</si>
  <si>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</si>
  <si>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</si>
  <si>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</si>
  <si>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</si>
  <si>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</si>
  <si>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</si>
  <si>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</si>
  <si>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</si>
  <si>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</si>
  <si>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</si>
  <si>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</si>
  <si>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</si>
  <si>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</si>
  <si>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</si>
  <si>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</si>
  <si>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</si>
  <si>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</si>
  <si>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</si>
  <si>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</si>
  <si>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</si>
  <si>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</si>
  <si>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</si>
  <si>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</si>
  <si>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</si>
  <si>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</si>
  <si>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</si>
  <si>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</si>
  <si>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</si>
  <si>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</si>
  <si>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</si>
  <si>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</si>
  <si>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</si>
  <si>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</si>
  <si>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</si>
  <si>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</si>
  <si>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</si>
  <si>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</si>
  <si>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</si>
  <si>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</si>
  <si>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</si>
  <si>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</si>
  <si>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</si>
  <si>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</si>
  <si>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</si>
  <si>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</si>
  <si>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</si>
  <si>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</si>
  <si>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</si>
  <si>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</si>
  <si>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</si>
  <si>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</si>
  <si>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</si>
  <si>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</si>
  <si>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</si>
  <si>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</si>
  <si>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</si>
  <si>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</si>
  <si>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</si>
  <si>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</si>
  <si>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</si>
  <si>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</si>
  <si>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</si>
  <si>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</si>
  <si>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</si>
  <si>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</si>
  <si>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</si>
  <si>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</si>
  <si>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</si>
  <si>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</si>
  <si>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</si>
  <si>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</si>
  <si>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</si>
  <si>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</si>
  <si>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</si>
  <si>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</si>
  <si>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</si>
  <si>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</si>
  <si>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</si>
  <si>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</si>
  <si>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</si>
  <si>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</si>
  <si>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</si>
  <si>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</si>
  <si>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</si>
  <si>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</si>
  <si>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</si>
  <si>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</si>
  <si>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</si>
  <si>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</si>
  <si>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</si>
  <si>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</si>
  <si>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</si>
  <si>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</si>
  <si>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</si>
  <si>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</si>
  <si>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</si>
  <si>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</si>
  <si>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</si>
  <si>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</si>
  <si>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</si>
  <si>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</si>
  <si>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</si>
  <si>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</si>
  <si>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</si>
  <si>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</si>
  <si>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</si>
  <si>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</si>
  <si>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</si>
  <si>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</si>
  <si>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</si>
  <si>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</si>
  <si>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</si>
  <si>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</si>
  <si>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</si>
  <si>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</si>
  <si>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</si>
  <si>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</si>
  <si>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</si>
  <si>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</si>
  <si>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</si>
  <si>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</si>
  <si>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</si>
  <si>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</si>
  <si>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</si>
  <si>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</si>
  <si>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</si>
  <si>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</si>
  <si>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</si>
  <si>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</si>
  <si>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</si>
  <si>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</si>
  <si>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</si>
  <si>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</si>
  <si>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</si>
  <si>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</si>
  <si>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</si>
  <si>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</si>
  <si>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</si>
  <si>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</si>
  <si>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</si>
  <si>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</si>
  <si>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</si>
  <si>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</si>
  <si>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</si>
  <si>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</si>
  <si>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</si>
  <si>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</si>
  <si>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</si>
  <si>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</si>
  <si>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</si>
  <si>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</si>
  <si>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</si>
  <si>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</si>
  <si>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</si>
  <si>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</si>
  <si>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</si>
  <si>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</si>
  <si>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</si>
  <si>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</si>
  <si>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</si>
  <si>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</si>
  <si>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</si>
  <si>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</si>
  <si>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</si>
  <si>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</si>
  <si>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</si>
  <si>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</si>
  <si>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</si>
  <si>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</si>
  <si>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</si>
  <si>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</si>
  <si>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</si>
  <si>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</si>
  <si>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</si>
  <si>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</si>
  <si>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</si>
  <si>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</si>
  <si>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</si>
  <si>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</si>
  <si>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</si>
  <si>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</si>
  <si>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</si>
  <si>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</si>
  <si>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</si>
  <si>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</si>
  <si>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</si>
  <si>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</si>
  <si>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</si>
  <si>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</si>
  <si>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</si>
  <si>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</si>
  <si>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</si>
  <si>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</si>
  <si>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</si>
  <si>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</si>
  <si>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</si>
  <si>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</si>
  <si>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</si>
  <si>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</si>
  <si>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</si>
  <si>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</si>
  <si>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</si>
  <si>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</si>
  <si>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</si>
  <si>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</si>
  <si>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</si>
  <si>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</si>
  <si>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</si>
  <si>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</si>
  <si>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</si>
  <si>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</si>
  <si>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</si>
  <si>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</si>
  <si>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</si>
  <si>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</si>
  <si>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</si>
  <si>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</si>
  <si>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</si>
  <si>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</si>
  <si>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</si>
  <si>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</si>
  <si>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</si>
  <si>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</si>
  <si>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</si>
  <si>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</si>
  <si>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</si>
  <si>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</si>
  <si>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</si>
  <si>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</si>
  <si>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</si>
  <si>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</si>
  <si>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</si>
  <si>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</si>
  <si>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</si>
  <si>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</si>
  <si>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</si>
  <si>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</si>
  <si>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</si>
  <si>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</si>
  <si>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</si>
  <si>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</si>
  <si>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</si>
  <si>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</si>
  <si>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</si>
  <si>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</si>
  <si>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</si>
  <si>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</si>
  <si>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</si>
  <si>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</si>
  <si>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</si>
  <si>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</si>
  <si>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</si>
  <si>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</si>
  <si>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</si>
  <si>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</si>
  <si>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</si>
  <si>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</si>
  <si>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</si>
  <si>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</si>
  <si>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</si>
  <si>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</si>
  <si>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</si>
  <si>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</si>
  <si>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</si>
  <si>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</si>
  <si>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</si>
  <si>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</si>
  <si>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</si>
  <si>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</si>
  <si>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</si>
  <si>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</si>
  <si>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</si>
  <si>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</si>
  <si>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</si>
  <si>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</si>
  <si>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</si>
  <si>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</si>
  <si>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</si>
  <si>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</si>
  <si>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</si>
  <si>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</si>
  <si>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</si>
  <si>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</si>
  <si>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</si>
  <si>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</si>
  <si>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</si>
  <si>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</si>
  <si>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</si>
  <si>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</si>
  <si>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</si>
  <si>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</si>
  <si>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</si>
  <si>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</si>
  <si>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</si>
  <si>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</si>
  <si>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</si>
  <si>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</si>
  <si>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</si>
  <si>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</si>
  <si>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</si>
  <si>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</si>
  <si>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</si>
  <si>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</si>
  <si>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</si>
  <si>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</si>
  <si>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</si>
  <si>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</si>
  <si>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</si>
  <si>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</si>
  <si>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</si>
  <si>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</si>
  <si>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</si>
  <si>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</si>
  <si>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</si>
  <si>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</si>
  <si>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</si>
  <si>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</si>
  <si>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</si>
  <si>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</si>
  <si>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</si>
  <si>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</si>
  <si>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</si>
  <si>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</si>
  <si>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</si>
  <si>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</si>
  <si>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</si>
  <si>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</si>
  <si>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</si>
  <si>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</si>
  <si>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</si>
  <si>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</si>
  <si>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</si>
  <si>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</si>
  <si>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</si>
  <si>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</si>
  <si>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</si>
  <si>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</si>
  <si>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</si>
  <si>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</si>
  <si>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</si>
  <si>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</si>
  <si>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</si>
  <si>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</si>
  <si>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</si>
  <si>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</si>
  <si>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</si>
  <si>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</si>
  <si>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</si>
  <si>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</si>
  <si>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</si>
  <si>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</si>
  <si>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</si>
  <si>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</si>
  <si>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</si>
  <si>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</si>
  <si>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</si>
  <si>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</si>
  <si>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</si>
  <si>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</si>
  <si>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</si>
  <si>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</si>
  <si>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</si>
  <si>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</si>
  <si>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</si>
  <si>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</si>
  <si>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</si>
  <si>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</si>
  <si>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</si>
  <si>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</si>
  <si>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</si>
  <si>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</si>
  <si>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</si>
  <si>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</si>
  <si>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</si>
  <si>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</si>
  <si>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</si>
  <si>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</si>
  <si>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</si>
  <si>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</si>
  <si>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</si>
  <si>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</si>
  <si>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</si>
  <si>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</si>
  <si>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</si>
  <si>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</si>
  <si>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</si>
  <si>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</si>
  <si>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</si>
  <si>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</si>
  <si>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</si>
  <si>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</si>
  <si>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</si>
  <si>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</si>
  <si>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</si>
  <si>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</si>
  <si>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</si>
  <si>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</si>
  <si>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</si>
  <si>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</si>
  <si>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</si>
  <si>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</si>
  <si>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</si>
  <si>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</si>
  <si>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</si>
  <si>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</si>
  <si>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</si>
  <si>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</si>
  <si>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</si>
  <si>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</si>
  <si>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</si>
  <si>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</si>
  <si>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</si>
  <si>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</si>
  <si>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</si>
  <si>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</si>
  <si>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</si>
  <si>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</si>
  <si>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</si>
  <si>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</si>
  <si>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</si>
  <si>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</si>
  <si>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</si>
  <si>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</si>
  <si>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</si>
  <si>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</si>
  <si>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</si>
  <si>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</si>
  <si>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</si>
  <si>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</si>
  <si>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</si>
  <si>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</si>
  <si>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</si>
  <si>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</si>
  <si>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</si>
  <si>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</si>
  <si>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</si>
  <si>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</si>
  <si>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</si>
  <si>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</si>
  <si>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</si>
  <si>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</si>
  <si>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</si>
  <si>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</si>
  <si>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</si>
  <si>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</si>
  <si>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</si>
  <si>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</si>
  <si>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</si>
  <si>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</si>
  <si>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</si>
  <si>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</si>
  <si>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</si>
  <si>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</si>
  <si>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</si>
  <si>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</si>
  <si>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</si>
  <si>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</si>
  <si>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</si>
  <si>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</si>
  <si>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</si>
  <si>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</si>
  <si>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</si>
  <si>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</si>
  <si>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</si>
  <si>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</si>
  <si>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</si>
  <si>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</si>
  <si>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</si>
  <si>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</si>
  <si>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</si>
  <si>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</si>
  <si>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</si>
  <si>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</si>
  <si>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</si>
  <si>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</si>
  <si>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</si>
  <si>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</si>
  <si>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</si>
  <si>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</si>
  <si>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</si>
  <si>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</si>
  <si>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</si>
  <si>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</si>
  <si>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</si>
  <si>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</si>
  <si>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</si>
  <si>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</si>
  <si>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</si>
  <si>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</si>
  <si>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</si>
  <si>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</si>
  <si>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</si>
  <si>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</si>
  <si>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</si>
  <si>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</si>
  <si>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</si>
  <si>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</si>
  <si>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</si>
  <si>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</si>
  <si>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</si>
  <si>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</si>
  <si>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</si>
  <si>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</si>
  <si>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</si>
  <si>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</si>
  <si>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</si>
  <si>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</si>
  <si>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</si>
  <si>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</si>
  <si>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</si>
  <si>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</si>
  <si>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</si>
  <si>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</si>
  <si>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</si>
  <si>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</si>
  <si>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</si>
  <si>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</si>
  <si>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</si>
  <si>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</si>
  <si>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</si>
  <si>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</si>
  <si>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</si>
  <si>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</si>
  <si>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</si>
  <si>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</si>
  <si>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</si>
  <si>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</si>
  <si>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</si>
  <si>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</si>
  <si>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</si>
  <si>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</si>
  <si>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</si>
  <si>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</si>
  <si>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</si>
  <si>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</si>
  <si>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</si>
  <si>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</si>
  <si>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</si>
  <si>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</si>
  <si>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</si>
  <si>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</si>
  <si>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</si>
  <si>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</si>
  <si>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</si>
  <si>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</si>
  <si>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</si>
  <si>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</si>
  <si>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</si>
  <si>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</si>
  <si>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</si>
  <si>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</si>
  <si>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</si>
  <si>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</si>
  <si>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</si>
  <si>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</si>
  <si>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</si>
  <si>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</si>
  <si>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</si>
  <si>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</si>
  <si>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</si>
  <si>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</si>
  <si>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</si>
  <si>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</si>
  <si>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</si>
  <si>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</si>
  <si>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</si>
  <si>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</si>
  <si>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</si>
  <si>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</si>
  <si>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</si>
  <si>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</si>
  <si>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</si>
  <si>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</si>
  <si>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</si>
  <si>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</si>
  <si>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</si>
  <si>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</si>
  <si>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</si>
  <si>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</si>
  <si>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</si>
  <si>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</si>
  <si>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</si>
  <si>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</si>
  <si>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</si>
  <si>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</si>
  <si>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</si>
  <si>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</si>
  <si>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</si>
  <si>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</si>
  <si>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</si>
  <si>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</si>
  <si>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</si>
  <si>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</si>
  <si>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</si>
  <si>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</si>
  <si>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</si>
  <si>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</si>
  <si>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</si>
  <si>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</si>
  <si>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</si>
  <si>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</si>
  <si>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</si>
  <si>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</si>
  <si>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</si>
  <si>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</si>
  <si>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</si>
  <si>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</si>
  <si>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</si>
  <si>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</si>
  <si>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</si>
  <si>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</si>
  <si>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</si>
  <si>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</si>
  <si>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</si>
  <si>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</si>
  <si>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</si>
  <si>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</si>
  <si>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</si>
  <si>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</si>
  <si>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</si>
  <si>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</si>
  <si>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</si>
  <si>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</si>
  <si>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</si>
  <si>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</si>
  <si>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</si>
  <si>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</si>
  <si>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</si>
  <si>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</si>
  <si>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</si>
  <si>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</si>
  <si>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</si>
  <si>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</si>
  <si>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</si>
  <si>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</si>
  <si>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</si>
  <si>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</si>
  <si>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</si>
  <si>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</si>
  <si>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</si>
  <si>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</si>
  <si>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</si>
  <si>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</si>
  <si>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</si>
  <si>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</si>
  <si>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</si>
  <si>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</si>
  <si>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</si>
  <si>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</si>
  <si>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</si>
  <si>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</si>
  <si>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</si>
  <si>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</si>
  <si>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</si>
  <si>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</si>
  <si>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</si>
  <si>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</si>
  <si>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</si>
  <si>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</si>
  <si>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</si>
  <si>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</si>
  <si>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</si>
  <si>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</si>
  <si>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</si>
  <si>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</si>
  <si>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</si>
  <si>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</si>
  <si>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</si>
  <si>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</si>
  <si>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</si>
  <si>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</si>
  <si>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</si>
  <si>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</si>
  <si>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</si>
  <si>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</si>
  <si>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</si>
  <si>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</si>
  <si>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</si>
  <si>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</si>
  <si>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</si>
  <si>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</si>
  <si>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</si>
  <si>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</si>
  <si>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</si>
  <si>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</si>
  <si>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</si>
  <si>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</si>
  <si>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</si>
  <si>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</si>
  <si>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</si>
  <si>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</si>
  <si>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</si>
  <si>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</si>
  <si>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</si>
  <si>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</si>
  <si>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</si>
  <si>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</si>
  <si>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</si>
  <si>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</si>
  <si>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</si>
  <si>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</si>
  <si>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</si>
  <si>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</si>
  <si>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</si>
  <si>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</si>
  <si>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</si>
  <si>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</si>
  <si>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</si>
  <si>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</si>
  <si>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</si>
  <si>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</si>
  <si>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</si>
  <si>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</si>
  <si>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</si>
  <si>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</si>
  <si>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</si>
  <si>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</si>
  <si>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</si>
  <si>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</si>
  <si>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</si>
  <si>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</si>
  <si>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</si>
  <si>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</si>
  <si>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</si>
  <si>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</si>
  <si>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</si>
  <si>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</si>
  <si>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</si>
  <si>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</si>
  <si>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</si>
  <si>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</si>
  <si>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</si>
  <si>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</si>
  <si>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</si>
  <si>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</si>
  <si>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</si>
  <si>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</si>
  <si>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</si>
  <si>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</si>
  <si>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</si>
  <si>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</si>
  <si>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</si>
  <si>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</si>
  <si>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</si>
  <si>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</si>
  <si>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</si>
  <si>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</si>
  <si>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</si>
  <si>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</si>
  <si>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</si>
  <si>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</si>
  <si>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</si>
  <si>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</si>
  <si>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</si>
  <si>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</si>
  <si>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</si>
  <si>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</si>
  <si>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</si>
  <si>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</si>
  <si>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</si>
  <si>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</si>
  <si>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</si>
  <si>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</si>
  <si>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</si>
  <si>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</si>
  <si>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</si>
  <si>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</si>
  <si>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</si>
  <si>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</si>
  <si>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</si>
  <si>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</si>
  <si>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</si>
  <si>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</si>
  <si>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</si>
  <si>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</si>
  <si>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</si>
  <si>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</si>
  <si>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</si>
  <si>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</si>
  <si>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</si>
  <si>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</si>
  <si>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</si>
  <si>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</si>
  <si>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</si>
  <si>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</si>
  <si>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</si>
  <si>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</si>
  <si>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</si>
  <si>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</si>
  <si>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</si>
  <si>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</si>
  <si>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</si>
  <si>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</si>
  <si>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</si>
  <si>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</si>
  <si>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</si>
  <si>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</si>
  <si>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</si>
  <si>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</si>
  <si>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</si>
  <si>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</si>
  <si>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</si>
  <si>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</si>
  <si>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</si>
  <si>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</si>
  <si>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</si>
  <si>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</si>
  <si>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</si>
  <si>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</si>
  <si>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</si>
  <si>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</si>
  <si>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</si>
  <si>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</si>
  <si>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</si>
  <si>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</si>
  <si>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</si>
  <si>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</si>
  <si>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</si>
  <si>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</si>
  <si>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</si>
  <si>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</si>
  <si>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</si>
  <si>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</si>
  <si>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</si>
  <si>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</si>
  <si>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</si>
  <si>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</si>
  <si>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</si>
  <si>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</si>
  <si>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</si>
  <si>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</si>
  <si>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</si>
  <si>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</si>
  <si>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</si>
  <si>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</si>
  <si>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</si>
  <si>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</si>
  <si>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</si>
  <si>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</si>
  <si>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</si>
  <si>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</si>
  <si>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</si>
  <si>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</si>
  <si>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</si>
  <si>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</si>
  <si>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</si>
  <si>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</si>
  <si>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</si>
  <si>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</si>
  <si>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</si>
  <si>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</si>
  <si>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</si>
  <si>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</si>
  <si>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</si>
  <si>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</si>
  <si>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</si>
  <si>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</si>
  <si>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</si>
  <si>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</si>
  <si>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</si>
  <si>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</si>
  <si>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</si>
  <si>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</si>
  <si>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</si>
  <si>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</si>
  <si>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</si>
  <si>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</si>
  <si>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</si>
  <si>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</si>
  <si>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</si>
  <si>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</si>
  <si>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</si>
  <si>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</si>
  <si>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</si>
  <si>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</si>
  <si>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</si>
  <si>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</si>
  <si>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</si>
  <si>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</si>
  <si>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</si>
  <si>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</si>
  <si>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</si>
  <si>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</si>
  <si>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</si>
  <si>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</si>
  <si>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</si>
  <si>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</si>
  <si>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</si>
  <si>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</si>
  <si>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</si>
  <si>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</si>
  <si>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</si>
  <si>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</si>
  <si>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</si>
  <si>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</si>
  <si>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</si>
  <si>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</si>
  <si>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</si>
  <si>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</si>
  <si>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</si>
  <si>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</si>
  <si>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</si>
  <si>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</si>
  <si>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</si>
  <si>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</si>
  <si>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</si>
  <si>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</si>
  <si>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</si>
  <si>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</si>
  <si>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</si>
  <si>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</si>
  <si>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</si>
  <si>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</si>
  <si>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</si>
  <si>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</si>
  <si>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</si>
  <si>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</si>
  <si>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</si>
  <si>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</si>
  <si>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</si>
  <si>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</si>
  <si>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</si>
  <si>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</si>
  <si>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</si>
  <si>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</si>
  <si>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</si>
  <si>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</si>
  <si>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</si>
  <si>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</si>
  <si>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</si>
  <si>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</si>
  <si>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</si>
  <si>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</si>
  <si>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</si>
  <si>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</si>
  <si>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</si>
  <si>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</si>
  <si>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</si>
  <si>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</si>
  <si>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</si>
  <si>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</si>
  <si>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</si>
  <si>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</si>
  <si>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</si>
  <si>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</si>
  <si>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</si>
  <si>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</si>
  <si>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</si>
  <si>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</si>
  <si>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</si>
  <si>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</si>
  <si>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</si>
  <si>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</si>
  <si>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</si>
  <si>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</si>
  <si>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</si>
  <si>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</si>
  <si>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</si>
  <si>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</si>
  <si>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</si>
  <si>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</si>
  <si>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</si>
  <si>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</si>
  <si>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</si>
  <si>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</si>
  <si>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</si>
  <si>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</si>
  <si>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</si>
  <si>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</si>
  <si>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</si>
  <si>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</si>
  <si>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</si>
  <si>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</si>
  <si>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</si>
  <si>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</si>
  <si>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</si>
  <si>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</si>
  <si>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</si>
  <si>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</si>
  <si>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</si>
  <si>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</si>
  <si>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</si>
  <si>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</si>
  <si>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</si>
  <si>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</si>
  <si>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</si>
  <si>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</si>
  <si>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</si>
  <si>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</si>
  <si>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</si>
  <si>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</si>
  <si>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</si>
  <si>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</si>
  <si>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</si>
  <si>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</si>
  <si>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</si>
  <si>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</si>
  <si>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</si>
  <si>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</si>
  <si>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</si>
  <si>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</si>
  <si>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</si>
  <si>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</si>
  <si>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</si>
  <si>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</si>
  <si>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</si>
  <si>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</si>
  <si>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</si>
  <si>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</si>
  <si>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</si>
  <si>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</si>
  <si>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</si>
  <si>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</si>
  <si>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</si>
  <si>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</si>
  <si>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</si>
  <si>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</si>
  <si>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</si>
  <si>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</si>
  <si>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</si>
  <si>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</si>
  <si>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</si>
  <si>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</si>
  <si>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</si>
  <si>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</si>
  <si>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</si>
  <si>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</si>
  <si>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</si>
  <si>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</si>
  <si>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</si>
  <si>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</si>
  <si>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</si>
  <si>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</si>
  <si>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</si>
  <si>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</si>
  <si>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</si>
  <si>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</si>
  <si>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</si>
  <si>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</si>
  <si>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</si>
  <si>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</si>
  <si>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</si>
  <si>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</si>
  <si>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</si>
  <si>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</si>
  <si>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</si>
  <si>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</si>
  <si>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</si>
  <si>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</si>
  <si>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</si>
  <si>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</si>
  <si>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</si>
  <si>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</si>
  <si>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</si>
  <si>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</si>
  <si>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</si>
  <si>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</si>
  <si>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</si>
  <si>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</si>
  <si>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</si>
  <si>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</si>
  <si>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</si>
  <si>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</si>
  <si>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</si>
  <si>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</si>
  <si>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</si>
  <si>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</si>
  <si>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</si>
  <si>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</si>
  <si>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</si>
  <si>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</si>
  <si>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</si>
  <si>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</si>
  <si>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</si>
  <si>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</si>
  <si>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</si>
  <si>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</si>
  <si>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</si>
  <si>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</si>
  <si>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</si>
  <si>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</si>
  <si>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</si>
  <si>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</si>
  <si>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</si>
  <si>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</si>
  <si>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</si>
  <si>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</si>
  <si>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</si>
  <si>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</si>
  <si>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</si>
  <si>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</si>
  <si>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</si>
  <si>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</si>
  <si>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</si>
  <si>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</si>
  <si>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</si>
  <si>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</si>
  <si>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</si>
  <si>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</si>
  <si>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</si>
  <si>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</si>
  <si>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</si>
  <si>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</si>
  <si>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</si>
  <si>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</si>
  <si>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</si>
  <si>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</si>
  <si>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</si>
  <si>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</si>
  <si>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</si>
  <si>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</si>
  <si>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</si>
  <si>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</si>
  <si>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</si>
  <si>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</si>
  <si>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</si>
  <si>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</si>
  <si>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</si>
  <si>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</si>
  <si>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</si>
  <si>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</si>
  <si>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</si>
  <si>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</si>
  <si>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</si>
  <si>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</si>
  <si>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</si>
  <si>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</si>
  <si>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</si>
  <si>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</si>
  <si>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</si>
  <si>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</si>
  <si>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</si>
  <si>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</si>
  <si>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</si>
  <si>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</si>
  <si>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</si>
  <si>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</si>
  <si>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</si>
  <si>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</si>
  <si>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</si>
  <si>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</si>
  <si>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</si>
  <si>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</si>
  <si>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</si>
  <si>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</si>
  <si>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</si>
  <si>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</si>
  <si>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</si>
  <si>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</si>
  <si>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</si>
  <si>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</si>
  <si>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</si>
  <si>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</si>
  <si>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</si>
  <si>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</si>
  <si>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</si>
  <si>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</si>
  <si>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</si>
  <si>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</si>
  <si>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</si>
  <si>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</si>
  <si>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</si>
  <si>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</si>
  <si>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</si>
  <si>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</si>
  <si>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</si>
  <si>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</si>
  <si>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</si>
  <si>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</si>
  <si>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</si>
  <si>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</si>
  <si>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</si>
  <si>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</si>
  <si>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</si>
  <si>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</si>
  <si>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</si>
  <si>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</si>
  <si>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</si>
  <si>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</si>
  <si>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</si>
  <si>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</si>
  <si>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</si>
  <si>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</si>
  <si>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</si>
  <si>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</si>
  <si>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</si>
  <si>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</si>
  <si>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</si>
  <si>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</si>
  <si>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</si>
  <si>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</si>
  <si>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</si>
  <si>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</si>
  <si>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</si>
  <si>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</si>
  <si>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</si>
  <si>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</si>
  <si>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</si>
  <si>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</si>
  <si>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</si>
  <si>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</si>
  <si>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</si>
  <si>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</si>
  <si>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</si>
  <si>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</si>
  <si>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</si>
  <si>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</si>
  <si>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</si>
  <si>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</si>
  <si>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</si>
  <si>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</si>
  <si>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</si>
  <si>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</si>
  <si>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</si>
  <si>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</si>
  <si>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</si>
  <si>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</si>
  <si>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</si>
  <si>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</si>
  <si>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</si>
  <si>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</si>
  <si>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</si>
  <si>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</si>
  <si>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</si>
  <si>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</si>
  <si>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</si>
  <si>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</si>
  <si>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</si>
  <si>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</si>
  <si>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</si>
  <si>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</si>
  <si>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</si>
  <si>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</si>
  <si>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</si>
  <si>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</si>
  <si>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</si>
  <si>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</si>
  <si>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</si>
  <si>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</si>
  <si>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</si>
  <si>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</si>
  <si>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</si>
  <si>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</si>
  <si>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</si>
  <si>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</si>
  <si>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</si>
  <si>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</si>
  <si>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</si>
  <si>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</si>
  <si>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</si>
  <si>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</si>
  <si>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</si>
  <si>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</si>
  <si>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</si>
  <si>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</si>
  <si>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</si>
  <si>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</si>
  <si>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</si>
  <si>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</si>
  <si>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</si>
  <si>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</si>
  <si>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</si>
  <si>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</si>
  <si>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</si>
  <si>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</si>
  <si>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</si>
  <si>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</si>
  <si>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</si>
  <si>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</si>
  <si>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</si>
  <si>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</si>
  <si>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</si>
  <si>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</si>
  <si>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</si>
  <si>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</si>
  <si>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</si>
  <si>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</si>
  <si>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</si>
  <si>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</si>
  <si>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</si>
  <si>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</si>
  <si>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</si>
  <si>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</si>
  <si>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</si>
  <si>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</si>
  <si>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</si>
  <si>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</si>
  <si>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</si>
  <si>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</si>
  <si>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</si>
  <si>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</si>
  <si>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</si>
  <si>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</si>
  <si>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</si>
  <si>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</si>
  <si>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</si>
  <si>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</si>
  <si>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</si>
  <si>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</si>
  <si>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</si>
  <si>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</si>
  <si>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</si>
  <si>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</si>
  <si>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</si>
  <si>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</si>
  <si>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</si>
  <si>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</si>
  <si>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</si>
  <si>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</si>
  <si>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</si>
  <si>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</si>
  <si>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</si>
  <si>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</si>
  <si>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</si>
  <si>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</si>
  <si>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</si>
  <si>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</si>
  <si>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</si>
  <si>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</si>
  <si>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</si>
  <si>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</si>
  <si>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</si>
  <si>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</si>
  <si>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</si>
  <si>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</si>
  <si>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</si>
  <si>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</si>
  <si>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</si>
  <si>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</si>
  <si>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</si>
  <si>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</si>
  <si>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</si>
  <si>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</si>
  <si>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</si>
  <si>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</si>
  <si>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</si>
  <si>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</si>
  <si>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</si>
  <si>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</si>
  <si>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</si>
  <si>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</si>
  <si>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</si>
  <si>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</si>
  <si>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</si>
  <si>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</si>
  <si>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</si>
  <si>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</si>
  <si>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</si>
  <si>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</si>
  <si>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</si>
  <si>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</si>
  <si>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</si>
  <si>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</si>
  <si>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</si>
  <si>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</si>
  <si>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</si>
  <si>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</si>
  <si>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</si>
  <si>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</si>
  <si>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</si>
  <si>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</si>
  <si>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</si>
  <si>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</si>
  <si>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</si>
  <si>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</si>
  <si>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</si>
  <si>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</si>
  <si>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</si>
  <si>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</si>
  <si>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</si>
  <si>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</si>
  <si>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</si>
  <si>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</si>
  <si>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</si>
  <si>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</si>
  <si>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</si>
  <si>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</si>
  <si>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</si>
  <si>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</si>
  <si>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</si>
  <si>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</si>
  <si>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</si>
  <si>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</si>
  <si>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</si>
  <si>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</si>
  <si>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</si>
  <si>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</si>
  <si>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</si>
  <si>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</si>
  <si>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</si>
  <si>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</si>
  <si>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</si>
  <si>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</si>
  <si>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</si>
  <si>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</si>
  <si>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</si>
  <si>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</si>
  <si>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</si>
  <si>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</si>
  <si>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</si>
  <si>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</si>
  <si>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500000</t>
  </si>
  <si>
    <t xml:space="preserve">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</si>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</sst>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[Kickstarter­­­ Challenge.xlsx]Parent 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F-4CBA-9AD6-45C2D5AAB6F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FF-4CBA-9AD6-45C2D5AAB6F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FF-4CBA-9AD6-45C2D5AAB6F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FF-4CBA-9AD6-45C2D5AAB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027279"/>
        <c:axId val="1974027695"/>
      </c:barChart>
      <c:catAx>
        <c:axId val="197402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27695"/>
        <c:crosses val="autoZero"/>
        <c:auto val="1"/>
        <c:lblAlgn val="ctr"/>
        <c:lblOffset val="100"/>
        <c:noMultiLvlLbl val="0"/>
      </c:catAx>
      <c:valAx>
        <c:axId val="197402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[Kickstarter­­­ 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4-4314-B331-3B124993F9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44-4314-B331-3B124993F9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44-4314-B331-3B124993F9E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44-4314-B331-3B124993F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936623"/>
        <c:axId val="1974939535"/>
      </c:barChart>
      <c:catAx>
        <c:axId val="197493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39535"/>
        <c:crosses val="autoZero"/>
        <c:auto val="1"/>
        <c:lblAlgn val="ctr"/>
        <c:lblOffset val="100"/>
        <c:noMultiLvlLbl val="0"/>
      </c:catAx>
      <c:valAx>
        <c:axId val="19749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3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[Kickstarter­­­ 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3-4875-91ED-592E265D8F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3-4875-91ED-592E265D8F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3-4875-91ED-592E265D8F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73-4875-91ED-592E265D8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700687"/>
        <c:axId val="2016698607"/>
      </c:lineChart>
      <c:catAx>
        <c:axId val="20167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98607"/>
        <c:crosses val="autoZero"/>
        <c:auto val="1"/>
        <c:lblAlgn val="ctr"/>
        <c:lblOffset val="100"/>
        <c:noMultiLvlLbl val="0"/>
      </c:catAx>
      <c:valAx>
        <c:axId val="201669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[Kickstarter­­­ Challenge.xlsx]Theater Outcomes By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B-4F3D-91A3-CE318956B4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B-4F3D-91A3-CE318956B4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B-4F3D-91A3-CE318956B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316703"/>
        <c:axId val="1983312543"/>
      </c:lineChart>
      <c:catAx>
        <c:axId val="198331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12543"/>
        <c:crosses val="autoZero"/>
        <c:auto val="1"/>
        <c:lblAlgn val="ctr"/>
        <c:lblOffset val="100"/>
        <c:noMultiLvlLbl val="0"/>
      </c:catAx>
      <c:valAx>
        <c:axId val="19833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1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10199128788093E-2"/>
          <c:y val="0.12747018095007132"/>
          <c:w val="0.90042963594204517"/>
          <c:h val="0.6286677264545755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1-49CD-9333-A8B4D59199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1-49CD-9333-A8B4D59199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1-49CD-9333-A8B4D5919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69295"/>
        <c:axId val="580670543"/>
      </c:lineChart>
      <c:catAx>
        <c:axId val="58066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70543"/>
        <c:crosses val="autoZero"/>
        <c:auto val="1"/>
        <c:lblAlgn val="ctr"/>
        <c:lblOffset val="100"/>
        <c:noMultiLvlLbl val="0"/>
      </c:catAx>
      <c:valAx>
        <c:axId val="58067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6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100012</xdr:rowOff>
    </xdr:from>
    <xdr:to>
      <xdr:col>13</xdr:col>
      <xdr:colOff>438150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2396A-AA47-41DD-B0AA-F264459B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6</xdr:row>
      <xdr:rowOff>176212</xdr:rowOff>
    </xdr:from>
    <xdr:to>
      <xdr:col>13</xdr:col>
      <xdr:colOff>400050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FF56A-D6B1-40CB-A2CF-2A02DE6AA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42862</xdr:rowOff>
    </xdr:from>
    <xdr:to>
      <xdr:col>13</xdr:col>
      <xdr:colOff>409575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3BCCC-2E4C-4AF6-B77B-8B1366014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14287</xdr:rowOff>
    </xdr:from>
    <xdr:to>
      <xdr:col>12</xdr:col>
      <xdr:colOff>200025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1B929-5F17-45F7-AC90-502688AC0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390524</xdr:colOff>
      <xdr:row>14</xdr:row>
      <xdr:rowOff>185737</xdr:rowOff>
    </xdr:from>
    <xdr:to>
      <xdr:col>8</xdr:col>
      <xdr:colOff>133349</xdr:colOff>
      <xdr:row>33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E6AD89-7A95-44A9-840A-E4778522D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" refreshedDate="44522.445336574077" createdVersion="7" refreshedVersion="7" minRefreshableVersion="3" recordCount="4114" xr:uid="{47A66D93-B695-43A1-A449-D762B2FA36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" refreshedDate="44522.456833101853" createdVersion="7" refreshedVersion="7" minRefreshableVersion="3" recordCount="4114" xr:uid="{4FE4BE29-8970-4799-A70B-A502F39FF62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" refreshedDate="44522.497507754633" createdVersion="7" refreshedVersion="7" minRefreshableVersion="3" recordCount="4114" xr:uid="{F298F330-F389-4B60-98B5-EDCC8AC5FF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AE7A0-8989-4672-9CDE-4FE318E5AF20}" name="PivotTable6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2A59F-4A80-4D19-983C-2712B63D0F87}" name="PivotTable8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AC025-7103-41A6-86C4-C87DE5EB30CE}" name="PivotTable9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7D799-B2B3-4C1E-9120-073C76FA54B9}" name="PivotTable10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C367-DF5F-4BE7-ABD9-66A980AC69E5}">
  <sheetPr codeName="Sheet2"/>
  <dimension ref="A1:F14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1FC6-B00F-4F53-827E-3148FF5F8277}">
  <sheetPr codeName="Sheet3"/>
  <dimension ref="A1:F47"/>
  <sheetViews>
    <sheetView tabSelected="1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2" spans="1:6" x14ac:dyDescent="0.25">
      <c r="A2" s="12" t="s">
        <v>8358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19734-7807-40C2-AE7A-C23622691201}">
  <sheetPr codeName="Sheet4"/>
  <dimension ref="A1:F18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8378</v>
      </c>
      <c r="B1" t="s">
        <v>8363</v>
      </c>
    </row>
    <row r="2" spans="1:6" x14ac:dyDescent="0.25">
      <c r="A2" s="12" t="s">
        <v>8358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6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6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6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6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6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6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6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6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6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6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6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37C1-C60D-4F7F-BF0A-008186E55E37}">
  <sheetPr codeName="Sheet10"/>
  <dimension ref="A1:E18"/>
  <sheetViews>
    <sheetView workbookViewId="0">
      <selection activeCell="F19" sqref="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selection activeCell="D2878" sqref="D287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>
        <f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>
        <f t="shared" ref="T4:T67" si="3">YEAR(S4)</f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si="3"/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>
        <f t="shared" ref="T68:T131" si="7">YEAR(S68)</f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si="7"/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>
        <f t="shared" ref="T132:T195" si="11">YEAR(S132)</f>
        <v>2014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si="11"/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>
        <f t="shared" ref="T196:T259" si="15">YEAR(S196)</f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si="15"/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>
        <f t="shared" ref="T260:T323" si="19">YEAR(S260)</f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si="19"/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>
        <f t="shared" ref="T324:T387" si="23">YEAR(S324)</f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si="23"/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>
        <f t="shared" ref="T388:T451" si="27">YEAR(S388)</f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si="27"/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>
        <f t="shared" ref="T452:T515" si="31">YEAR(S452)</f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1" si="32">ROUND(E515/D515*100,0)</f>
        <v>14</v>
      </c>
      <c r="P515" s="9">
        <f t="shared" ref="P515:P521" si="33">IFERROR(ROUND(E515/L515,2),0)</f>
        <v>102.38</v>
      </c>
      <c r="Q515" s="11" t="s">
        <v>8308</v>
      </c>
      <c r="R515" t="s">
        <v>8314</v>
      </c>
      <c r="S515" s="15">
        <f t="shared" ref="S515:S521" si="34">(((J515/60)/60)/24)+DATE(1970,1,1)</f>
        <v>42552.653993055559</v>
      </c>
      <c r="T515">
        <f t="shared" si="31"/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>
        <f t="shared" ref="T516:T579" si="35">YEAR(S516)</f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ref="O522:O585" si="36">ROUND(E522/D522*100,0)</f>
        <v>102</v>
      </c>
      <c r="P522" s="9">
        <f t="shared" ref="P522:P585" si="37">IFERROR(ROUND(E522/L522,2),0)</f>
        <v>150.15</v>
      </c>
      <c r="Q522" s="11" t="s">
        <v>8315</v>
      </c>
      <c r="R522" t="s">
        <v>8316</v>
      </c>
      <c r="S522" s="15">
        <f t="shared" ref="S522:S585" si="38">(((J522/60)/60)/24)+DATE(1970,1,1)</f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6"/>
        <v>105</v>
      </c>
      <c r="P523" s="9">
        <f t="shared" si="37"/>
        <v>93.43</v>
      </c>
      <c r="Q523" s="11" t="s">
        <v>8315</v>
      </c>
      <c r="R523" t="s">
        <v>8316</v>
      </c>
      <c r="S523" s="15">
        <f t="shared" si="38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6"/>
        <v>115</v>
      </c>
      <c r="P524" s="9">
        <f t="shared" si="37"/>
        <v>110.97</v>
      </c>
      <c r="Q524" s="11" t="s">
        <v>8315</v>
      </c>
      <c r="R524" t="s">
        <v>8316</v>
      </c>
      <c r="S524" s="15">
        <f t="shared" si="38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6"/>
        <v>121</v>
      </c>
      <c r="P525" s="9">
        <f t="shared" si="37"/>
        <v>71.790000000000006</v>
      </c>
      <c r="Q525" s="11" t="s">
        <v>8315</v>
      </c>
      <c r="R525" t="s">
        <v>8316</v>
      </c>
      <c r="S525" s="15">
        <f t="shared" si="38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6"/>
        <v>109</v>
      </c>
      <c r="P526" s="9">
        <f t="shared" si="37"/>
        <v>29.26</v>
      </c>
      <c r="Q526" s="11" t="s">
        <v>8315</v>
      </c>
      <c r="R526" t="s">
        <v>8316</v>
      </c>
      <c r="S526" s="15">
        <f t="shared" si="38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6"/>
        <v>100</v>
      </c>
      <c r="P527" s="9">
        <f t="shared" si="37"/>
        <v>1000</v>
      </c>
      <c r="Q527" s="11" t="s">
        <v>8315</v>
      </c>
      <c r="R527" t="s">
        <v>8316</v>
      </c>
      <c r="S527" s="15">
        <f t="shared" si="38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6"/>
        <v>114</v>
      </c>
      <c r="P528" s="9">
        <f t="shared" si="37"/>
        <v>74.349999999999994</v>
      </c>
      <c r="Q528" s="11" t="s">
        <v>8315</v>
      </c>
      <c r="R528" t="s">
        <v>8316</v>
      </c>
      <c r="S528" s="15">
        <f t="shared" si="38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6"/>
        <v>101</v>
      </c>
      <c r="P529" s="9">
        <f t="shared" si="37"/>
        <v>63.83</v>
      </c>
      <c r="Q529" s="11" t="s">
        <v>8315</v>
      </c>
      <c r="R529" t="s">
        <v>8316</v>
      </c>
      <c r="S529" s="15">
        <f t="shared" si="38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6"/>
        <v>116</v>
      </c>
      <c r="P530" s="9">
        <f t="shared" si="37"/>
        <v>44.33</v>
      </c>
      <c r="Q530" s="11" t="s">
        <v>8315</v>
      </c>
      <c r="R530" t="s">
        <v>8316</v>
      </c>
      <c r="S530" s="15">
        <f t="shared" si="38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6"/>
        <v>130</v>
      </c>
      <c r="P531" s="9">
        <f t="shared" si="37"/>
        <v>86.94</v>
      </c>
      <c r="Q531" s="11" t="s">
        <v>8315</v>
      </c>
      <c r="R531" t="s">
        <v>8316</v>
      </c>
      <c r="S531" s="15">
        <f t="shared" si="38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6"/>
        <v>108</v>
      </c>
      <c r="P532" s="9">
        <f t="shared" si="37"/>
        <v>126.55</v>
      </c>
      <c r="Q532" s="11" t="s">
        <v>8315</v>
      </c>
      <c r="R532" t="s">
        <v>8316</v>
      </c>
      <c r="S532" s="15">
        <f t="shared" si="38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6"/>
        <v>100</v>
      </c>
      <c r="P533" s="9">
        <f t="shared" si="37"/>
        <v>129.03</v>
      </c>
      <c r="Q533" s="11" t="s">
        <v>8315</v>
      </c>
      <c r="R533" t="s">
        <v>8316</v>
      </c>
      <c r="S533" s="15">
        <f t="shared" si="38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6"/>
        <v>123</v>
      </c>
      <c r="P534" s="9">
        <f t="shared" si="37"/>
        <v>71.239999999999995</v>
      </c>
      <c r="Q534" s="11" t="s">
        <v>8315</v>
      </c>
      <c r="R534" t="s">
        <v>8316</v>
      </c>
      <c r="S534" s="15">
        <f t="shared" si="38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6"/>
        <v>100</v>
      </c>
      <c r="P535" s="9">
        <f t="shared" si="37"/>
        <v>117.88</v>
      </c>
      <c r="Q535" s="11" t="s">
        <v>8315</v>
      </c>
      <c r="R535" t="s">
        <v>8316</v>
      </c>
      <c r="S535" s="15">
        <f t="shared" si="38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6"/>
        <v>105</v>
      </c>
      <c r="P536" s="9">
        <f t="shared" si="37"/>
        <v>327.08</v>
      </c>
      <c r="Q536" s="11" t="s">
        <v>8315</v>
      </c>
      <c r="R536" t="s">
        <v>8316</v>
      </c>
      <c r="S536" s="15">
        <f t="shared" si="38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6"/>
        <v>103</v>
      </c>
      <c r="P537" s="9">
        <f t="shared" si="37"/>
        <v>34.75</v>
      </c>
      <c r="Q537" s="11" t="s">
        <v>8315</v>
      </c>
      <c r="R537" t="s">
        <v>8316</v>
      </c>
      <c r="S537" s="15">
        <f t="shared" si="38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6"/>
        <v>118</v>
      </c>
      <c r="P538" s="9">
        <f t="shared" si="37"/>
        <v>100.06</v>
      </c>
      <c r="Q538" s="11" t="s">
        <v>8315</v>
      </c>
      <c r="R538" t="s">
        <v>8316</v>
      </c>
      <c r="S538" s="15">
        <f t="shared" si="38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6"/>
        <v>121</v>
      </c>
      <c r="P539" s="9">
        <f t="shared" si="37"/>
        <v>40.85</v>
      </c>
      <c r="Q539" s="11" t="s">
        <v>8315</v>
      </c>
      <c r="R539" t="s">
        <v>8316</v>
      </c>
      <c r="S539" s="15">
        <f t="shared" si="38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6"/>
        <v>302</v>
      </c>
      <c r="P540" s="9">
        <f t="shared" si="37"/>
        <v>252.02</v>
      </c>
      <c r="Q540" s="11" t="s">
        <v>8315</v>
      </c>
      <c r="R540" t="s">
        <v>8316</v>
      </c>
      <c r="S540" s="15">
        <f t="shared" si="38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6"/>
        <v>101</v>
      </c>
      <c r="P541" s="9">
        <f t="shared" si="37"/>
        <v>25.16</v>
      </c>
      <c r="Q541" s="11" t="s">
        <v>8315</v>
      </c>
      <c r="R541" t="s">
        <v>8316</v>
      </c>
      <c r="S541" s="15">
        <f t="shared" si="38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6"/>
        <v>0</v>
      </c>
      <c r="P542" s="9">
        <f t="shared" si="37"/>
        <v>1</v>
      </c>
      <c r="Q542" s="11" t="s">
        <v>8317</v>
      </c>
      <c r="R542" t="s">
        <v>8318</v>
      </c>
      <c r="S542" s="15">
        <f t="shared" si="38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6"/>
        <v>1</v>
      </c>
      <c r="P543" s="9">
        <f t="shared" si="37"/>
        <v>25</v>
      </c>
      <c r="Q543" s="11" t="s">
        <v>8317</v>
      </c>
      <c r="R543" t="s">
        <v>8318</v>
      </c>
      <c r="S543" s="15">
        <f t="shared" si="38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6"/>
        <v>0</v>
      </c>
      <c r="P544" s="9">
        <f t="shared" si="37"/>
        <v>1</v>
      </c>
      <c r="Q544" s="11" t="s">
        <v>8317</v>
      </c>
      <c r="R544" t="s">
        <v>8318</v>
      </c>
      <c r="S544" s="15">
        <f t="shared" si="38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6"/>
        <v>0</v>
      </c>
      <c r="P545" s="9">
        <f t="shared" si="37"/>
        <v>35</v>
      </c>
      <c r="Q545" s="11" t="s">
        <v>8317</v>
      </c>
      <c r="R545" t="s">
        <v>8318</v>
      </c>
      <c r="S545" s="15">
        <f t="shared" si="38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6"/>
        <v>1</v>
      </c>
      <c r="P546" s="9">
        <f t="shared" si="37"/>
        <v>3</v>
      </c>
      <c r="Q546" s="11" t="s">
        <v>8317</v>
      </c>
      <c r="R546" t="s">
        <v>8318</v>
      </c>
      <c r="S546" s="15">
        <f t="shared" si="38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6"/>
        <v>27</v>
      </c>
      <c r="P547" s="9">
        <f t="shared" si="37"/>
        <v>402.71</v>
      </c>
      <c r="Q547" s="11" t="s">
        <v>8317</v>
      </c>
      <c r="R547" t="s">
        <v>8318</v>
      </c>
      <c r="S547" s="15">
        <f t="shared" si="38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6"/>
        <v>0</v>
      </c>
      <c r="P548" s="9">
        <f t="shared" si="37"/>
        <v>26</v>
      </c>
      <c r="Q548" s="11" t="s">
        <v>8317</v>
      </c>
      <c r="R548" t="s">
        <v>8318</v>
      </c>
      <c r="S548" s="15">
        <f t="shared" si="38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6"/>
        <v>0</v>
      </c>
      <c r="P549" s="9">
        <f t="shared" si="37"/>
        <v>0</v>
      </c>
      <c r="Q549" s="11" t="s">
        <v>8317</v>
      </c>
      <c r="R549" t="s">
        <v>8318</v>
      </c>
      <c r="S549" s="15">
        <f t="shared" si="38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6"/>
        <v>0</v>
      </c>
      <c r="P550" s="9">
        <f t="shared" si="37"/>
        <v>9</v>
      </c>
      <c r="Q550" s="11" t="s">
        <v>8317</v>
      </c>
      <c r="R550" t="s">
        <v>8318</v>
      </c>
      <c r="S550" s="15">
        <f t="shared" si="38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6"/>
        <v>3</v>
      </c>
      <c r="P551" s="9">
        <f t="shared" si="37"/>
        <v>8.5</v>
      </c>
      <c r="Q551" s="11" t="s">
        <v>8317</v>
      </c>
      <c r="R551" t="s">
        <v>8318</v>
      </c>
      <c r="S551" s="15">
        <f t="shared" si="38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6"/>
        <v>1</v>
      </c>
      <c r="P552" s="9">
        <f t="shared" si="37"/>
        <v>8.75</v>
      </c>
      <c r="Q552" s="11" t="s">
        <v>8317</v>
      </c>
      <c r="R552" t="s">
        <v>8318</v>
      </c>
      <c r="S552" s="15">
        <f t="shared" si="38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6"/>
        <v>5</v>
      </c>
      <c r="P553" s="9">
        <f t="shared" si="37"/>
        <v>135.04</v>
      </c>
      <c r="Q553" s="11" t="s">
        <v>8317</v>
      </c>
      <c r="R553" t="s">
        <v>8318</v>
      </c>
      <c r="S553" s="15">
        <f t="shared" si="38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6"/>
        <v>0</v>
      </c>
      <c r="P554" s="9">
        <f t="shared" si="37"/>
        <v>0</v>
      </c>
      <c r="Q554" s="11" t="s">
        <v>8317</v>
      </c>
      <c r="R554" t="s">
        <v>8318</v>
      </c>
      <c r="S554" s="15">
        <f t="shared" si="38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6"/>
        <v>0</v>
      </c>
      <c r="P555" s="9">
        <f t="shared" si="37"/>
        <v>20.5</v>
      </c>
      <c r="Q555" s="11" t="s">
        <v>8317</v>
      </c>
      <c r="R555" t="s">
        <v>8318</v>
      </c>
      <c r="S555" s="15">
        <f t="shared" si="38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6"/>
        <v>37</v>
      </c>
      <c r="P556" s="9">
        <f t="shared" si="37"/>
        <v>64.36</v>
      </c>
      <c r="Q556" s="11" t="s">
        <v>8317</v>
      </c>
      <c r="R556" t="s">
        <v>8318</v>
      </c>
      <c r="S556" s="15">
        <f t="shared" si="38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6"/>
        <v>0</v>
      </c>
      <c r="P557" s="9">
        <f t="shared" si="37"/>
        <v>0</v>
      </c>
      <c r="Q557" s="11" t="s">
        <v>8317</v>
      </c>
      <c r="R557" t="s">
        <v>8318</v>
      </c>
      <c r="S557" s="15">
        <f t="shared" si="38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6"/>
        <v>3</v>
      </c>
      <c r="P558" s="9">
        <f t="shared" si="37"/>
        <v>200</v>
      </c>
      <c r="Q558" s="11" t="s">
        <v>8317</v>
      </c>
      <c r="R558" t="s">
        <v>8318</v>
      </c>
      <c r="S558" s="15">
        <f t="shared" si="38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6"/>
        <v>1</v>
      </c>
      <c r="P559" s="9">
        <f t="shared" si="37"/>
        <v>68.3</v>
      </c>
      <c r="Q559" s="11" t="s">
        <v>8317</v>
      </c>
      <c r="R559" t="s">
        <v>8318</v>
      </c>
      <c r="S559" s="15">
        <f t="shared" si="38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6"/>
        <v>0</v>
      </c>
      <c r="P560" s="9">
        <f t="shared" si="37"/>
        <v>0</v>
      </c>
      <c r="Q560" s="11" t="s">
        <v>8317</v>
      </c>
      <c r="R560" t="s">
        <v>8318</v>
      </c>
      <c r="S560" s="15">
        <f t="shared" si="38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6"/>
        <v>0</v>
      </c>
      <c r="P561" s="9">
        <f t="shared" si="37"/>
        <v>50</v>
      </c>
      <c r="Q561" s="11" t="s">
        <v>8317</v>
      </c>
      <c r="R561" t="s">
        <v>8318</v>
      </c>
      <c r="S561" s="15">
        <f t="shared" si="38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6"/>
        <v>0</v>
      </c>
      <c r="P562" s="9">
        <f t="shared" si="37"/>
        <v>4</v>
      </c>
      <c r="Q562" s="11" t="s">
        <v>8317</v>
      </c>
      <c r="R562" t="s">
        <v>8318</v>
      </c>
      <c r="S562" s="15">
        <f t="shared" si="38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6"/>
        <v>0</v>
      </c>
      <c r="P563" s="9">
        <f t="shared" si="37"/>
        <v>27.5</v>
      </c>
      <c r="Q563" s="11" t="s">
        <v>8317</v>
      </c>
      <c r="R563" t="s">
        <v>8318</v>
      </c>
      <c r="S563" s="15">
        <f t="shared" si="38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6"/>
        <v>0</v>
      </c>
      <c r="P564" s="9">
        <f t="shared" si="37"/>
        <v>0</v>
      </c>
      <c r="Q564" s="11" t="s">
        <v>8317</v>
      </c>
      <c r="R564" t="s">
        <v>8318</v>
      </c>
      <c r="S564" s="15">
        <f t="shared" si="38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6"/>
        <v>0</v>
      </c>
      <c r="P565" s="9">
        <f t="shared" si="37"/>
        <v>34</v>
      </c>
      <c r="Q565" s="11" t="s">
        <v>8317</v>
      </c>
      <c r="R565" t="s">
        <v>8318</v>
      </c>
      <c r="S565" s="15">
        <f t="shared" si="38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6"/>
        <v>0</v>
      </c>
      <c r="P566" s="9">
        <f t="shared" si="37"/>
        <v>1</v>
      </c>
      <c r="Q566" s="11" t="s">
        <v>8317</v>
      </c>
      <c r="R566" t="s">
        <v>8318</v>
      </c>
      <c r="S566" s="15">
        <f t="shared" si="38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6"/>
        <v>0</v>
      </c>
      <c r="P567" s="9">
        <f t="shared" si="37"/>
        <v>0</v>
      </c>
      <c r="Q567" s="11" t="s">
        <v>8317</v>
      </c>
      <c r="R567" t="s">
        <v>8318</v>
      </c>
      <c r="S567" s="15">
        <f t="shared" si="38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6"/>
        <v>0</v>
      </c>
      <c r="P568" s="9">
        <f t="shared" si="37"/>
        <v>1</v>
      </c>
      <c r="Q568" s="11" t="s">
        <v>8317</v>
      </c>
      <c r="R568" t="s">
        <v>8318</v>
      </c>
      <c r="S568" s="15">
        <f t="shared" si="38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6"/>
        <v>0</v>
      </c>
      <c r="P569" s="9">
        <f t="shared" si="37"/>
        <v>0</v>
      </c>
      <c r="Q569" s="11" t="s">
        <v>8317</v>
      </c>
      <c r="R569" t="s">
        <v>8318</v>
      </c>
      <c r="S569" s="15">
        <f t="shared" si="38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6"/>
        <v>1</v>
      </c>
      <c r="P570" s="9">
        <f t="shared" si="37"/>
        <v>49</v>
      </c>
      <c r="Q570" s="11" t="s">
        <v>8317</v>
      </c>
      <c r="R570" t="s">
        <v>8318</v>
      </c>
      <c r="S570" s="15">
        <f t="shared" si="38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6"/>
        <v>1</v>
      </c>
      <c r="P571" s="9">
        <f t="shared" si="37"/>
        <v>20</v>
      </c>
      <c r="Q571" s="11" t="s">
        <v>8317</v>
      </c>
      <c r="R571" t="s">
        <v>8318</v>
      </c>
      <c r="S571" s="15">
        <f t="shared" si="38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6"/>
        <v>0</v>
      </c>
      <c r="P572" s="9">
        <f t="shared" si="37"/>
        <v>142</v>
      </c>
      <c r="Q572" s="11" t="s">
        <v>8317</v>
      </c>
      <c r="R572" t="s">
        <v>8318</v>
      </c>
      <c r="S572" s="15">
        <f t="shared" si="38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6"/>
        <v>0</v>
      </c>
      <c r="P573" s="9">
        <f t="shared" si="37"/>
        <v>53</v>
      </c>
      <c r="Q573" s="11" t="s">
        <v>8317</v>
      </c>
      <c r="R573" t="s">
        <v>8318</v>
      </c>
      <c r="S573" s="15">
        <f t="shared" si="38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6"/>
        <v>0</v>
      </c>
      <c r="P574" s="9">
        <f t="shared" si="37"/>
        <v>0</v>
      </c>
      <c r="Q574" s="11" t="s">
        <v>8317</v>
      </c>
      <c r="R574" t="s">
        <v>8318</v>
      </c>
      <c r="S574" s="15">
        <f t="shared" si="38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6"/>
        <v>0</v>
      </c>
      <c r="P575" s="9">
        <f t="shared" si="37"/>
        <v>38.44</v>
      </c>
      <c r="Q575" s="11" t="s">
        <v>8317</v>
      </c>
      <c r="R575" t="s">
        <v>8318</v>
      </c>
      <c r="S575" s="15">
        <f t="shared" si="38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6"/>
        <v>1</v>
      </c>
      <c r="P576" s="9">
        <f t="shared" si="37"/>
        <v>20</v>
      </c>
      <c r="Q576" s="11" t="s">
        <v>8317</v>
      </c>
      <c r="R576" t="s">
        <v>8318</v>
      </c>
      <c r="S576" s="15">
        <f t="shared" si="38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6"/>
        <v>0</v>
      </c>
      <c r="P577" s="9">
        <f t="shared" si="37"/>
        <v>64.75</v>
      </c>
      <c r="Q577" s="11" t="s">
        <v>8317</v>
      </c>
      <c r="R577" t="s">
        <v>8318</v>
      </c>
      <c r="S577" s="15">
        <f t="shared" si="38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6"/>
        <v>0</v>
      </c>
      <c r="P578" s="9">
        <f t="shared" si="37"/>
        <v>1</v>
      </c>
      <c r="Q578" s="11" t="s">
        <v>8317</v>
      </c>
      <c r="R578" t="s">
        <v>8318</v>
      </c>
      <c r="S578" s="15">
        <f t="shared" si="38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si="37"/>
        <v>10</v>
      </c>
      <c r="Q579" s="11" t="s">
        <v>8317</v>
      </c>
      <c r="R579" t="s">
        <v>8318</v>
      </c>
      <c r="S579" s="15">
        <f t="shared" si="38"/>
        <v>42450.589143518519</v>
      </c>
      <c r="T579">
        <f t="shared" si="35"/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>
        <f t="shared" ref="T580:T643" si="39">YEAR(S580)</f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ref="O586:O649" si="40">ROUND(E586/D586*100,0)</f>
        <v>1</v>
      </c>
      <c r="P586" s="9">
        <f t="shared" ref="P586:P649" si="41">IFERROR(ROUND(E586/L586,2),0)</f>
        <v>5</v>
      </c>
      <c r="Q586" s="11" t="s">
        <v>8317</v>
      </c>
      <c r="R586" t="s">
        <v>8318</v>
      </c>
      <c r="S586" s="15">
        <f t="shared" ref="S586:S649" si="42">(((J586/60)/60)/24)+DATE(1970,1,1)</f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0"/>
        <v>0</v>
      </c>
      <c r="P587" s="9">
        <f t="shared" si="41"/>
        <v>0</v>
      </c>
      <c r="Q587" s="11" t="s">
        <v>8317</v>
      </c>
      <c r="R587" t="s">
        <v>8318</v>
      </c>
      <c r="S587" s="15">
        <f t="shared" si="42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0"/>
        <v>1</v>
      </c>
      <c r="P588" s="9">
        <f t="shared" si="41"/>
        <v>14</v>
      </c>
      <c r="Q588" s="11" t="s">
        <v>8317</v>
      </c>
      <c r="R588" t="s">
        <v>8318</v>
      </c>
      <c r="S588" s="15">
        <f t="shared" si="42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0"/>
        <v>9</v>
      </c>
      <c r="P589" s="9">
        <f t="shared" si="41"/>
        <v>389.29</v>
      </c>
      <c r="Q589" s="11" t="s">
        <v>8317</v>
      </c>
      <c r="R589" t="s">
        <v>8318</v>
      </c>
      <c r="S589" s="15">
        <f t="shared" si="42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0"/>
        <v>3</v>
      </c>
      <c r="P590" s="9">
        <f t="shared" si="41"/>
        <v>150.5</v>
      </c>
      <c r="Q590" s="11" t="s">
        <v>8317</v>
      </c>
      <c r="R590" t="s">
        <v>8318</v>
      </c>
      <c r="S590" s="15">
        <f t="shared" si="42"/>
        <v>42631.769513888896</v>
      </c>
      <c r="T590">
        <f t="shared" si="39"/>
        <v>2016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0"/>
        <v>0</v>
      </c>
      <c r="P591" s="9">
        <f t="shared" si="41"/>
        <v>1</v>
      </c>
      <c r="Q591" s="11" t="s">
        <v>8317</v>
      </c>
      <c r="R591" t="s">
        <v>8318</v>
      </c>
      <c r="S591" s="15">
        <f t="shared" si="42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0"/>
        <v>4</v>
      </c>
      <c r="P592" s="9">
        <f t="shared" si="41"/>
        <v>24.78</v>
      </c>
      <c r="Q592" s="11" t="s">
        <v>8317</v>
      </c>
      <c r="R592" t="s">
        <v>8318</v>
      </c>
      <c r="S592" s="15">
        <f t="shared" si="42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0"/>
        <v>0</v>
      </c>
      <c r="P593" s="9">
        <f t="shared" si="41"/>
        <v>30.5</v>
      </c>
      <c r="Q593" s="11" t="s">
        <v>8317</v>
      </c>
      <c r="R593" t="s">
        <v>8318</v>
      </c>
      <c r="S593" s="15">
        <f t="shared" si="42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0"/>
        <v>3</v>
      </c>
      <c r="P594" s="9">
        <f t="shared" si="41"/>
        <v>250</v>
      </c>
      <c r="Q594" s="11" t="s">
        <v>8317</v>
      </c>
      <c r="R594" t="s">
        <v>8318</v>
      </c>
      <c r="S594" s="15">
        <f t="shared" si="42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0"/>
        <v>23</v>
      </c>
      <c r="P595" s="9">
        <f t="shared" si="41"/>
        <v>16.43</v>
      </c>
      <c r="Q595" s="11" t="s">
        <v>8317</v>
      </c>
      <c r="R595" t="s">
        <v>8318</v>
      </c>
      <c r="S595" s="15">
        <f t="shared" si="42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0"/>
        <v>0</v>
      </c>
      <c r="P596" s="9">
        <f t="shared" si="41"/>
        <v>13</v>
      </c>
      <c r="Q596" s="11" t="s">
        <v>8317</v>
      </c>
      <c r="R596" t="s">
        <v>8318</v>
      </c>
      <c r="S596" s="15">
        <f t="shared" si="42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0"/>
        <v>0</v>
      </c>
      <c r="P597" s="9">
        <f t="shared" si="41"/>
        <v>53.25</v>
      </c>
      <c r="Q597" s="11" t="s">
        <v>8317</v>
      </c>
      <c r="R597" t="s">
        <v>8318</v>
      </c>
      <c r="S597" s="15">
        <f t="shared" si="42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0"/>
        <v>0</v>
      </c>
      <c r="P598" s="9">
        <f t="shared" si="41"/>
        <v>3</v>
      </c>
      <c r="Q598" s="11" t="s">
        <v>8317</v>
      </c>
      <c r="R598" t="s">
        <v>8318</v>
      </c>
      <c r="S598" s="15">
        <f t="shared" si="42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0"/>
        <v>0</v>
      </c>
      <c r="P599" s="9">
        <f t="shared" si="41"/>
        <v>10</v>
      </c>
      <c r="Q599" s="11" t="s">
        <v>8317</v>
      </c>
      <c r="R599" t="s">
        <v>8318</v>
      </c>
      <c r="S599" s="15">
        <f t="shared" si="42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0"/>
        <v>34</v>
      </c>
      <c r="P600" s="9">
        <f t="shared" si="41"/>
        <v>121.43</v>
      </c>
      <c r="Q600" s="11" t="s">
        <v>8317</v>
      </c>
      <c r="R600" t="s">
        <v>8318</v>
      </c>
      <c r="S600" s="15">
        <f t="shared" si="42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0"/>
        <v>0</v>
      </c>
      <c r="P601" s="9">
        <f t="shared" si="41"/>
        <v>15.5</v>
      </c>
      <c r="Q601" s="11" t="s">
        <v>8317</v>
      </c>
      <c r="R601" t="s">
        <v>8318</v>
      </c>
      <c r="S601" s="15">
        <f t="shared" si="42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0"/>
        <v>2</v>
      </c>
      <c r="P602" s="9">
        <f t="shared" si="41"/>
        <v>100</v>
      </c>
      <c r="Q602" s="11" t="s">
        <v>8317</v>
      </c>
      <c r="R602" t="s">
        <v>8318</v>
      </c>
      <c r="S602" s="15">
        <f t="shared" si="42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0"/>
        <v>1</v>
      </c>
      <c r="P603" s="9">
        <f t="shared" si="41"/>
        <v>23.33</v>
      </c>
      <c r="Q603" s="11" t="s">
        <v>8317</v>
      </c>
      <c r="R603" t="s">
        <v>8318</v>
      </c>
      <c r="S603" s="15">
        <f t="shared" si="42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0"/>
        <v>0</v>
      </c>
      <c r="P604" s="9">
        <f t="shared" si="41"/>
        <v>0</v>
      </c>
      <c r="Q604" s="11" t="s">
        <v>8317</v>
      </c>
      <c r="R604" t="s">
        <v>8318</v>
      </c>
      <c r="S604" s="15">
        <f t="shared" si="42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0"/>
        <v>4</v>
      </c>
      <c r="P605" s="9">
        <f t="shared" si="41"/>
        <v>45.39</v>
      </c>
      <c r="Q605" s="11" t="s">
        <v>8317</v>
      </c>
      <c r="R605" t="s">
        <v>8318</v>
      </c>
      <c r="S605" s="15">
        <f t="shared" si="42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0"/>
        <v>0</v>
      </c>
      <c r="P606" s="9">
        <f t="shared" si="41"/>
        <v>0</v>
      </c>
      <c r="Q606" s="11" t="s">
        <v>8317</v>
      </c>
      <c r="R606" t="s">
        <v>8318</v>
      </c>
      <c r="S606" s="15">
        <f t="shared" si="42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0"/>
        <v>3</v>
      </c>
      <c r="P607" s="9">
        <f t="shared" si="41"/>
        <v>16.38</v>
      </c>
      <c r="Q607" s="11" t="s">
        <v>8317</v>
      </c>
      <c r="R607" t="s">
        <v>8318</v>
      </c>
      <c r="S607" s="15">
        <f t="shared" si="42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0"/>
        <v>0</v>
      </c>
      <c r="P608" s="9">
        <f t="shared" si="41"/>
        <v>10</v>
      </c>
      <c r="Q608" s="11" t="s">
        <v>8317</v>
      </c>
      <c r="R608" t="s">
        <v>8318</v>
      </c>
      <c r="S608" s="15">
        <f t="shared" si="42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0"/>
        <v>0</v>
      </c>
      <c r="P609" s="9">
        <f t="shared" si="41"/>
        <v>0</v>
      </c>
      <c r="Q609" s="11" t="s">
        <v>8317</v>
      </c>
      <c r="R609" t="s">
        <v>8318</v>
      </c>
      <c r="S609" s="15">
        <f t="shared" si="42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0"/>
        <v>1</v>
      </c>
      <c r="P610" s="9">
        <f t="shared" si="41"/>
        <v>292.2</v>
      </c>
      <c r="Q610" s="11" t="s">
        <v>8317</v>
      </c>
      <c r="R610" t="s">
        <v>8318</v>
      </c>
      <c r="S610" s="15">
        <f t="shared" si="42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0"/>
        <v>1</v>
      </c>
      <c r="P611" s="9">
        <f t="shared" si="41"/>
        <v>5</v>
      </c>
      <c r="Q611" s="11" t="s">
        <v>8317</v>
      </c>
      <c r="R611" t="s">
        <v>8318</v>
      </c>
      <c r="S611" s="15">
        <f t="shared" si="42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0"/>
        <v>0</v>
      </c>
      <c r="P612" s="9">
        <f t="shared" si="41"/>
        <v>0</v>
      </c>
      <c r="Q612" s="11" t="s">
        <v>8317</v>
      </c>
      <c r="R612" t="s">
        <v>8318</v>
      </c>
      <c r="S612" s="15">
        <f t="shared" si="42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0"/>
        <v>0</v>
      </c>
      <c r="P613" s="9">
        <f t="shared" si="41"/>
        <v>0</v>
      </c>
      <c r="Q613" s="11" t="s">
        <v>8317</v>
      </c>
      <c r="R613" t="s">
        <v>8318</v>
      </c>
      <c r="S613" s="15">
        <f t="shared" si="42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0"/>
        <v>0</v>
      </c>
      <c r="P614" s="9">
        <f t="shared" si="41"/>
        <v>0</v>
      </c>
      <c r="Q614" s="11" t="s">
        <v>8317</v>
      </c>
      <c r="R614" t="s">
        <v>8318</v>
      </c>
      <c r="S614" s="15">
        <f t="shared" si="42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0"/>
        <v>21</v>
      </c>
      <c r="P615" s="9">
        <f t="shared" si="41"/>
        <v>105.93</v>
      </c>
      <c r="Q615" s="11" t="s">
        <v>8317</v>
      </c>
      <c r="R615" t="s">
        <v>8318</v>
      </c>
      <c r="S615" s="15">
        <f t="shared" si="42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0"/>
        <v>0</v>
      </c>
      <c r="P616" s="9">
        <f t="shared" si="41"/>
        <v>0</v>
      </c>
      <c r="Q616" s="11" t="s">
        <v>8317</v>
      </c>
      <c r="R616" t="s">
        <v>8318</v>
      </c>
      <c r="S616" s="15">
        <f t="shared" si="42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0"/>
        <v>0</v>
      </c>
      <c r="P617" s="9">
        <f t="shared" si="41"/>
        <v>0</v>
      </c>
      <c r="Q617" s="11" t="s">
        <v>8317</v>
      </c>
      <c r="R617" t="s">
        <v>8318</v>
      </c>
      <c r="S617" s="15">
        <f t="shared" si="42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0"/>
        <v>0</v>
      </c>
      <c r="P618" s="9">
        <f t="shared" si="41"/>
        <v>0</v>
      </c>
      <c r="Q618" s="11" t="s">
        <v>8317</v>
      </c>
      <c r="R618" t="s">
        <v>8318</v>
      </c>
      <c r="S618" s="15">
        <f t="shared" si="42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0"/>
        <v>3</v>
      </c>
      <c r="P619" s="9">
        <f t="shared" si="41"/>
        <v>20</v>
      </c>
      <c r="Q619" s="11" t="s">
        <v>8317</v>
      </c>
      <c r="R619" t="s">
        <v>8318</v>
      </c>
      <c r="S619" s="15">
        <f t="shared" si="42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0"/>
        <v>0</v>
      </c>
      <c r="P620" s="9">
        <f t="shared" si="41"/>
        <v>0</v>
      </c>
      <c r="Q620" s="11" t="s">
        <v>8317</v>
      </c>
      <c r="R620" t="s">
        <v>8318</v>
      </c>
      <c r="S620" s="15">
        <f t="shared" si="42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0"/>
        <v>0</v>
      </c>
      <c r="P621" s="9">
        <f t="shared" si="41"/>
        <v>1</v>
      </c>
      <c r="Q621" s="11" t="s">
        <v>8317</v>
      </c>
      <c r="R621" t="s">
        <v>8318</v>
      </c>
      <c r="S621" s="15">
        <f t="shared" si="42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0"/>
        <v>1</v>
      </c>
      <c r="P622" s="9">
        <f t="shared" si="41"/>
        <v>300</v>
      </c>
      <c r="Q622" s="11" t="s">
        <v>8317</v>
      </c>
      <c r="R622" t="s">
        <v>8318</v>
      </c>
      <c r="S622" s="15">
        <f t="shared" si="42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0"/>
        <v>1</v>
      </c>
      <c r="P623" s="9">
        <f t="shared" si="41"/>
        <v>87</v>
      </c>
      <c r="Q623" s="11" t="s">
        <v>8317</v>
      </c>
      <c r="R623" t="s">
        <v>8318</v>
      </c>
      <c r="S623" s="15">
        <f t="shared" si="42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0"/>
        <v>6</v>
      </c>
      <c r="P624" s="9">
        <f t="shared" si="41"/>
        <v>37.89</v>
      </c>
      <c r="Q624" s="11" t="s">
        <v>8317</v>
      </c>
      <c r="R624" t="s">
        <v>8318</v>
      </c>
      <c r="S624" s="15">
        <f t="shared" si="42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0"/>
        <v>0</v>
      </c>
      <c r="P625" s="9">
        <f t="shared" si="41"/>
        <v>0</v>
      </c>
      <c r="Q625" s="11" t="s">
        <v>8317</v>
      </c>
      <c r="R625" t="s">
        <v>8318</v>
      </c>
      <c r="S625" s="15">
        <f t="shared" si="42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0"/>
        <v>0</v>
      </c>
      <c r="P626" s="9">
        <f t="shared" si="41"/>
        <v>0</v>
      </c>
      <c r="Q626" s="11" t="s">
        <v>8317</v>
      </c>
      <c r="R626" t="s">
        <v>8318</v>
      </c>
      <c r="S626" s="15">
        <f t="shared" si="42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0"/>
        <v>0</v>
      </c>
      <c r="P627" s="9">
        <f t="shared" si="41"/>
        <v>0</v>
      </c>
      <c r="Q627" s="11" t="s">
        <v>8317</v>
      </c>
      <c r="R627" t="s">
        <v>8318</v>
      </c>
      <c r="S627" s="15">
        <f t="shared" si="42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0"/>
        <v>17</v>
      </c>
      <c r="P628" s="9">
        <f t="shared" si="41"/>
        <v>111.41</v>
      </c>
      <c r="Q628" s="11" t="s">
        <v>8317</v>
      </c>
      <c r="R628" t="s">
        <v>8318</v>
      </c>
      <c r="S628" s="15">
        <f t="shared" si="42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0"/>
        <v>0</v>
      </c>
      <c r="P629" s="9">
        <f t="shared" si="41"/>
        <v>90</v>
      </c>
      <c r="Q629" s="11" t="s">
        <v>8317</v>
      </c>
      <c r="R629" t="s">
        <v>8318</v>
      </c>
      <c r="S629" s="15">
        <f t="shared" si="42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0"/>
        <v>0</v>
      </c>
      <c r="P630" s="9">
        <f t="shared" si="41"/>
        <v>0</v>
      </c>
      <c r="Q630" s="11" t="s">
        <v>8317</v>
      </c>
      <c r="R630" t="s">
        <v>8318</v>
      </c>
      <c r="S630" s="15">
        <f t="shared" si="42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0"/>
        <v>0</v>
      </c>
      <c r="P631" s="9">
        <f t="shared" si="41"/>
        <v>116.67</v>
      </c>
      <c r="Q631" s="11" t="s">
        <v>8317</v>
      </c>
      <c r="R631" t="s">
        <v>8318</v>
      </c>
      <c r="S631" s="15">
        <f t="shared" si="42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0"/>
        <v>0</v>
      </c>
      <c r="P632" s="9">
        <f t="shared" si="41"/>
        <v>10</v>
      </c>
      <c r="Q632" s="11" t="s">
        <v>8317</v>
      </c>
      <c r="R632" t="s">
        <v>8318</v>
      </c>
      <c r="S632" s="15">
        <f t="shared" si="42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0"/>
        <v>1</v>
      </c>
      <c r="P633" s="9">
        <f t="shared" si="41"/>
        <v>76.67</v>
      </c>
      <c r="Q633" s="11" t="s">
        <v>8317</v>
      </c>
      <c r="R633" t="s">
        <v>8318</v>
      </c>
      <c r="S633" s="15">
        <f t="shared" si="42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0"/>
        <v>0</v>
      </c>
      <c r="P634" s="9">
        <f t="shared" si="41"/>
        <v>0</v>
      </c>
      <c r="Q634" s="11" t="s">
        <v>8317</v>
      </c>
      <c r="R634" t="s">
        <v>8318</v>
      </c>
      <c r="S634" s="15">
        <f t="shared" si="42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0"/>
        <v>12</v>
      </c>
      <c r="P635" s="9">
        <f t="shared" si="41"/>
        <v>49.8</v>
      </c>
      <c r="Q635" s="11" t="s">
        <v>8317</v>
      </c>
      <c r="R635" t="s">
        <v>8318</v>
      </c>
      <c r="S635" s="15">
        <f t="shared" si="42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0"/>
        <v>0</v>
      </c>
      <c r="P636" s="9">
        <f t="shared" si="41"/>
        <v>1</v>
      </c>
      <c r="Q636" s="11" t="s">
        <v>8317</v>
      </c>
      <c r="R636" t="s">
        <v>8318</v>
      </c>
      <c r="S636" s="15">
        <f t="shared" si="42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0"/>
        <v>0</v>
      </c>
      <c r="P637" s="9">
        <f t="shared" si="41"/>
        <v>2</v>
      </c>
      <c r="Q637" s="11" t="s">
        <v>8317</v>
      </c>
      <c r="R637" t="s">
        <v>8318</v>
      </c>
      <c r="S637" s="15">
        <f t="shared" si="42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0"/>
        <v>0</v>
      </c>
      <c r="P638" s="9">
        <f t="shared" si="41"/>
        <v>4</v>
      </c>
      <c r="Q638" s="11" t="s">
        <v>8317</v>
      </c>
      <c r="R638" t="s">
        <v>8318</v>
      </c>
      <c r="S638" s="15">
        <f t="shared" si="42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0"/>
        <v>0</v>
      </c>
      <c r="P639" s="9">
        <f t="shared" si="41"/>
        <v>0</v>
      </c>
      <c r="Q639" s="11" t="s">
        <v>8317</v>
      </c>
      <c r="R639" t="s">
        <v>8318</v>
      </c>
      <c r="S639" s="15">
        <f t="shared" si="42"/>
        <v>42762.962013888886</v>
      </c>
      <c r="T639">
        <f t="shared" si="39"/>
        <v>2017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0"/>
        <v>0</v>
      </c>
      <c r="P640" s="9">
        <f t="shared" si="41"/>
        <v>3</v>
      </c>
      <c r="Q640" s="11" t="s">
        <v>8317</v>
      </c>
      <c r="R640" t="s">
        <v>8318</v>
      </c>
      <c r="S640" s="15">
        <f t="shared" si="42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0"/>
        <v>0</v>
      </c>
      <c r="P641" s="9">
        <f t="shared" si="41"/>
        <v>1</v>
      </c>
      <c r="Q641" s="11" t="s">
        <v>8317</v>
      </c>
      <c r="R641" t="s">
        <v>8318</v>
      </c>
      <c r="S641" s="15">
        <f t="shared" si="42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0"/>
        <v>144</v>
      </c>
      <c r="P642" s="9">
        <f t="shared" si="41"/>
        <v>50.5</v>
      </c>
      <c r="Q642" s="11" t="s">
        <v>8317</v>
      </c>
      <c r="R642" t="s">
        <v>8319</v>
      </c>
      <c r="S642" s="15">
        <f t="shared" si="42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si="41"/>
        <v>151.32</v>
      </c>
      <c r="Q643" s="11" t="s">
        <v>8317</v>
      </c>
      <c r="R643" t="s">
        <v>8319</v>
      </c>
      <c r="S643" s="15">
        <f t="shared" si="42"/>
        <v>42199.57</v>
      </c>
      <c r="T643">
        <f t="shared" si="39"/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>
        <f t="shared" ref="T644:T707" si="43">YEAR(S644)</f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ref="O650:O713" si="44">ROUND(E650/D650*100,0)</f>
        <v>127</v>
      </c>
      <c r="P650" s="9">
        <f t="shared" ref="P650:P713" si="45">IFERROR(ROUND(E650/L650,2),0)</f>
        <v>1644</v>
      </c>
      <c r="Q650" s="11" t="s">
        <v>8317</v>
      </c>
      <c r="R650" t="s">
        <v>8319</v>
      </c>
      <c r="S650" s="15">
        <f t="shared" ref="S650:S713" si="46">(((J650/60)/60)/24)+DATE(1970,1,1)</f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4"/>
        <v>140</v>
      </c>
      <c r="P651" s="9">
        <f t="shared" si="45"/>
        <v>42.67</v>
      </c>
      <c r="Q651" s="11" t="s">
        <v>8317</v>
      </c>
      <c r="R651" t="s">
        <v>8319</v>
      </c>
      <c r="S651" s="15">
        <f t="shared" si="46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4"/>
        <v>112</v>
      </c>
      <c r="P652" s="9">
        <f t="shared" si="45"/>
        <v>35.130000000000003</v>
      </c>
      <c r="Q652" s="11" t="s">
        <v>8317</v>
      </c>
      <c r="R652" t="s">
        <v>8319</v>
      </c>
      <c r="S652" s="15">
        <f t="shared" si="46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4"/>
        <v>101</v>
      </c>
      <c r="P653" s="9">
        <f t="shared" si="45"/>
        <v>239.35</v>
      </c>
      <c r="Q653" s="11" t="s">
        <v>8317</v>
      </c>
      <c r="R653" t="s">
        <v>8319</v>
      </c>
      <c r="S653" s="15">
        <f t="shared" si="46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4"/>
        <v>100</v>
      </c>
      <c r="P654" s="9">
        <f t="shared" si="45"/>
        <v>107.64</v>
      </c>
      <c r="Q654" s="11" t="s">
        <v>8317</v>
      </c>
      <c r="R654" t="s">
        <v>8319</v>
      </c>
      <c r="S654" s="15">
        <f t="shared" si="46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4"/>
        <v>141</v>
      </c>
      <c r="P655" s="9">
        <f t="shared" si="45"/>
        <v>95.83</v>
      </c>
      <c r="Q655" s="11" t="s">
        <v>8317</v>
      </c>
      <c r="R655" t="s">
        <v>8319</v>
      </c>
      <c r="S655" s="15">
        <f t="shared" si="46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4"/>
        <v>267</v>
      </c>
      <c r="P656" s="9">
        <f t="shared" si="45"/>
        <v>31.66</v>
      </c>
      <c r="Q656" s="11" t="s">
        <v>8317</v>
      </c>
      <c r="R656" t="s">
        <v>8319</v>
      </c>
      <c r="S656" s="15">
        <f t="shared" si="46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4"/>
        <v>147</v>
      </c>
      <c r="P657" s="9">
        <f t="shared" si="45"/>
        <v>42.89</v>
      </c>
      <c r="Q657" s="11" t="s">
        <v>8317</v>
      </c>
      <c r="R657" t="s">
        <v>8319</v>
      </c>
      <c r="S657" s="15">
        <f t="shared" si="46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4"/>
        <v>214</v>
      </c>
      <c r="P658" s="9">
        <f t="shared" si="45"/>
        <v>122.74</v>
      </c>
      <c r="Q658" s="11" t="s">
        <v>8317</v>
      </c>
      <c r="R658" t="s">
        <v>8319</v>
      </c>
      <c r="S658" s="15">
        <f t="shared" si="46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4"/>
        <v>126</v>
      </c>
      <c r="P659" s="9">
        <f t="shared" si="45"/>
        <v>190.45</v>
      </c>
      <c r="Q659" s="11" t="s">
        <v>8317</v>
      </c>
      <c r="R659" t="s">
        <v>8319</v>
      </c>
      <c r="S659" s="15">
        <f t="shared" si="46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4"/>
        <v>104</v>
      </c>
      <c r="P660" s="9">
        <f t="shared" si="45"/>
        <v>109.34</v>
      </c>
      <c r="Q660" s="11" t="s">
        <v>8317</v>
      </c>
      <c r="R660" t="s">
        <v>8319</v>
      </c>
      <c r="S660" s="15">
        <f t="shared" si="46"/>
        <v>42179.160752314812</v>
      </c>
      <c r="T660">
        <f t="shared" si="43"/>
        <v>2015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4"/>
        <v>101</v>
      </c>
      <c r="P661" s="9">
        <f t="shared" si="45"/>
        <v>143.66999999999999</v>
      </c>
      <c r="Q661" s="11" t="s">
        <v>8317</v>
      </c>
      <c r="R661" t="s">
        <v>8319</v>
      </c>
      <c r="S661" s="15">
        <f t="shared" si="46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4"/>
        <v>3</v>
      </c>
      <c r="P662" s="9">
        <f t="shared" si="45"/>
        <v>84.94</v>
      </c>
      <c r="Q662" s="11" t="s">
        <v>8317</v>
      </c>
      <c r="R662" t="s">
        <v>8319</v>
      </c>
      <c r="S662" s="15">
        <f t="shared" si="46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4"/>
        <v>1</v>
      </c>
      <c r="P663" s="9">
        <f t="shared" si="45"/>
        <v>10.56</v>
      </c>
      <c r="Q663" s="11" t="s">
        <v>8317</v>
      </c>
      <c r="R663" t="s">
        <v>8319</v>
      </c>
      <c r="S663" s="15">
        <f t="shared" si="46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4"/>
        <v>0</v>
      </c>
      <c r="P664" s="9">
        <f t="shared" si="45"/>
        <v>39</v>
      </c>
      <c r="Q664" s="11" t="s">
        <v>8317</v>
      </c>
      <c r="R664" t="s">
        <v>8319</v>
      </c>
      <c r="S664" s="15">
        <f t="shared" si="46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4"/>
        <v>0</v>
      </c>
      <c r="P665" s="9">
        <f t="shared" si="45"/>
        <v>100</v>
      </c>
      <c r="Q665" s="11" t="s">
        <v>8317</v>
      </c>
      <c r="R665" t="s">
        <v>8319</v>
      </c>
      <c r="S665" s="15">
        <f t="shared" si="46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4"/>
        <v>8</v>
      </c>
      <c r="P666" s="9">
        <f t="shared" si="45"/>
        <v>31.17</v>
      </c>
      <c r="Q666" s="11" t="s">
        <v>8317</v>
      </c>
      <c r="R666" t="s">
        <v>8319</v>
      </c>
      <c r="S666" s="15">
        <f t="shared" si="46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4"/>
        <v>19</v>
      </c>
      <c r="P667" s="9">
        <f t="shared" si="45"/>
        <v>155.33000000000001</v>
      </c>
      <c r="Q667" s="11" t="s">
        <v>8317</v>
      </c>
      <c r="R667" t="s">
        <v>8319</v>
      </c>
      <c r="S667" s="15">
        <f t="shared" si="46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4"/>
        <v>0</v>
      </c>
      <c r="P668" s="9">
        <f t="shared" si="45"/>
        <v>2</v>
      </c>
      <c r="Q668" s="11" t="s">
        <v>8317</v>
      </c>
      <c r="R668" t="s">
        <v>8319</v>
      </c>
      <c r="S668" s="15">
        <f t="shared" si="46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4"/>
        <v>10</v>
      </c>
      <c r="P669" s="9">
        <f t="shared" si="45"/>
        <v>178.93</v>
      </c>
      <c r="Q669" s="11" t="s">
        <v>8317</v>
      </c>
      <c r="R669" t="s">
        <v>8319</v>
      </c>
      <c r="S669" s="15">
        <f t="shared" si="46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4"/>
        <v>5</v>
      </c>
      <c r="P670" s="9">
        <f t="shared" si="45"/>
        <v>27.36</v>
      </c>
      <c r="Q670" s="11" t="s">
        <v>8317</v>
      </c>
      <c r="R670" t="s">
        <v>8319</v>
      </c>
      <c r="S670" s="15">
        <f t="shared" si="46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4"/>
        <v>22</v>
      </c>
      <c r="P671" s="9">
        <f t="shared" si="45"/>
        <v>1536.25</v>
      </c>
      <c r="Q671" s="11" t="s">
        <v>8317</v>
      </c>
      <c r="R671" t="s">
        <v>8319</v>
      </c>
      <c r="S671" s="15">
        <f t="shared" si="46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4"/>
        <v>29</v>
      </c>
      <c r="P672" s="9">
        <f t="shared" si="45"/>
        <v>85</v>
      </c>
      <c r="Q672" s="11" t="s">
        <v>8317</v>
      </c>
      <c r="R672" t="s">
        <v>8319</v>
      </c>
      <c r="S672" s="15">
        <f t="shared" si="46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4"/>
        <v>39</v>
      </c>
      <c r="P673" s="9">
        <f t="shared" si="45"/>
        <v>788.53</v>
      </c>
      <c r="Q673" s="11" t="s">
        <v>8317</v>
      </c>
      <c r="R673" t="s">
        <v>8319</v>
      </c>
      <c r="S673" s="15">
        <f t="shared" si="46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4"/>
        <v>22</v>
      </c>
      <c r="P674" s="9">
        <f t="shared" si="45"/>
        <v>50.3</v>
      </c>
      <c r="Q674" s="11" t="s">
        <v>8317</v>
      </c>
      <c r="R674" t="s">
        <v>8319</v>
      </c>
      <c r="S674" s="15">
        <f t="shared" si="46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4"/>
        <v>0</v>
      </c>
      <c r="P675" s="9">
        <f t="shared" si="45"/>
        <v>68.33</v>
      </c>
      <c r="Q675" s="11" t="s">
        <v>8317</v>
      </c>
      <c r="R675" t="s">
        <v>8319</v>
      </c>
      <c r="S675" s="15">
        <f t="shared" si="46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4"/>
        <v>0</v>
      </c>
      <c r="P676" s="9">
        <f t="shared" si="45"/>
        <v>7.5</v>
      </c>
      <c r="Q676" s="11" t="s">
        <v>8317</v>
      </c>
      <c r="R676" t="s">
        <v>8319</v>
      </c>
      <c r="S676" s="15">
        <f t="shared" si="46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4"/>
        <v>15</v>
      </c>
      <c r="P677" s="9">
        <f t="shared" si="45"/>
        <v>34.270000000000003</v>
      </c>
      <c r="Q677" s="11" t="s">
        <v>8317</v>
      </c>
      <c r="R677" t="s">
        <v>8319</v>
      </c>
      <c r="S677" s="15">
        <f t="shared" si="46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4"/>
        <v>1</v>
      </c>
      <c r="P678" s="9">
        <f t="shared" si="45"/>
        <v>61.29</v>
      </c>
      <c r="Q678" s="11" t="s">
        <v>8317</v>
      </c>
      <c r="R678" t="s">
        <v>8319</v>
      </c>
      <c r="S678" s="15">
        <f t="shared" si="46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4"/>
        <v>26</v>
      </c>
      <c r="P679" s="9">
        <f t="shared" si="45"/>
        <v>133.25</v>
      </c>
      <c r="Q679" s="11" t="s">
        <v>8317</v>
      </c>
      <c r="R679" t="s">
        <v>8319</v>
      </c>
      <c r="S679" s="15">
        <f t="shared" si="46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4"/>
        <v>4</v>
      </c>
      <c r="P680" s="9">
        <f t="shared" si="45"/>
        <v>65.180000000000007</v>
      </c>
      <c r="Q680" s="11" t="s">
        <v>8317</v>
      </c>
      <c r="R680" t="s">
        <v>8319</v>
      </c>
      <c r="S680" s="15">
        <f t="shared" si="46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4"/>
        <v>15</v>
      </c>
      <c r="P681" s="9">
        <f t="shared" si="45"/>
        <v>93.9</v>
      </c>
      <c r="Q681" s="11" t="s">
        <v>8317</v>
      </c>
      <c r="R681" t="s">
        <v>8319</v>
      </c>
      <c r="S681" s="15">
        <f t="shared" si="46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4"/>
        <v>26</v>
      </c>
      <c r="P682" s="9">
        <f t="shared" si="45"/>
        <v>150.65</v>
      </c>
      <c r="Q682" s="11" t="s">
        <v>8317</v>
      </c>
      <c r="R682" t="s">
        <v>8319</v>
      </c>
      <c r="S682" s="15">
        <f t="shared" si="46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4"/>
        <v>0</v>
      </c>
      <c r="P683" s="9">
        <f t="shared" si="45"/>
        <v>1</v>
      </c>
      <c r="Q683" s="11" t="s">
        <v>8317</v>
      </c>
      <c r="R683" t="s">
        <v>8319</v>
      </c>
      <c r="S683" s="15">
        <f t="shared" si="46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4"/>
        <v>0</v>
      </c>
      <c r="P684" s="9">
        <f t="shared" si="45"/>
        <v>13.25</v>
      </c>
      <c r="Q684" s="11" t="s">
        <v>8317</v>
      </c>
      <c r="R684" t="s">
        <v>8319</v>
      </c>
      <c r="S684" s="15">
        <f t="shared" si="46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4"/>
        <v>1</v>
      </c>
      <c r="P685" s="9">
        <f t="shared" si="45"/>
        <v>99.33</v>
      </c>
      <c r="Q685" s="11" t="s">
        <v>8317</v>
      </c>
      <c r="R685" t="s">
        <v>8319</v>
      </c>
      <c r="S685" s="15">
        <f t="shared" si="46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4"/>
        <v>7</v>
      </c>
      <c r="P686" s="9">
        <f t="shared" si="45"/>
        <v>177.39</v>
      </c>
      <c r="Q686" s="11" t="s">
        <v>8317</v>
      </c>
      <c r="R686" t="s">
        <v>8319</v>
      </c>
      <c r="S686" s="15">
        <f t="shared" si="46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4"/>
        <v>28</v>
      </c>
      <c r="P687" s="9">
        <f t="shared" si="45"/>
        <v>55.3</v>
      </c>
      <c r="Q687" s="11" t="s">
        <v>8317</v>
      </c>
      <c r="R687" t="s">
        <v>8319</v>
      </c>
      <c r="S687" s="15">
        <f t="shared" si="46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4"/>
        <v>0</v>
      </c>
      <c r="P688" s="9">
        <f t="shared" si="45"/>
        <v>0</v>
      </c>
      <c r="Q688" s="11" t="s">
        <v>8317</v>
      </c>
      <c r="R688" t="s">
        <v>8319</v>
      </c>
      <c r="S688" s="15">
        <f t="shared" si="46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4"/>
        <v>4</v>
      </c>
      <c r="P689" s="9">
        <f t="shared" si="45"/>
        <v>591.66999999999996</v>
      </c>
      <c r="Q689" s="11" t="s">
        <v>8317</v>
      </c>
      <c r="R689" t="s">
        <v>8319</v>
      </c>
      <c r="S689" s="15">
        <f t="shared" si="46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4"/>
        <v>73</v>
      </c>
      <c r="P690" s="9">
        <f t="shared" si="45"/>
        <v>405.5</v>
      </c>
      <c r="Q690" s="11" t="s">
        <v>8317</v>
      </c>
      <c r="R690" t="s">
        <v>8319</v>
      </c>
      <c r="S690" s="15">
        <f t="shared" si="46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4"/>
        <v>58</v>
      </c>
      <c r="P691" s="9">
        <f t="shared" si="45"/>
        <v>343.15</v>
      </c>
      <c r="Q691" s="11" t="s">
        <v>8317</v>
      </c>
      <c r="R691" t="s">
        <v>8319</v>
      </c>
      <c r="S691" s="15">
        <f t="shared" si="46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4"/>
        <v>12</v>
      </c>
      <c r="P692" s="9">
        <f t="shared" si="45"/>
        <v>72.59</v>
      </c>
      <c r="Q692" s="11" t="s">
        <v>8317</v>
      </c>
      <c r="R692" t="s">
        <v>8319</v>
      </c>
      <c r="S692" s="15">
        <f t="shared" si="46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4"/>
        <v>1</v>
      </c>
      <c r="P693" s="9">
        <f t="shared" si="45"/>
        <v>26</v>
      </c>
      <c r="Q693" s="11" t="s">
        <v>8317</v>
      </c>
      <c r="R693" t="s">
        <v>8319</v>
      </c>
      <c r="S693" s="15">
        <f t="shared" si="46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4"/>
        <v>7</v>
      </c>
      <c r="P694" s="9">
        <f t="shared" si="45"/>
        <v>6.5</v>
      </c>
      <c r="Q694" s="11" t="s">
        <v>8317</v>
      </c>
      <c r="R694" t="s">
        <v>8319</v>
      </c>
      <c r="S694" s="15">
        <f t="shared" si="46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4"/>
        <v>35</v>
      </c>
      <c r="P695" s="9">
        <f t="shared" si="45"/>
        <v>119.39</v>
      </c>
      <c r="Q695" s="11" t="s">
        <v>8317</v>
      </c>
      <c r="R695" t="s">
        <v>8319</v>
      </c>
      <c r="S695" s="15">
        <f t="shared" si="46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4"/>
        <v>0</v>
      </c>
      <c r="P696" s="9">
        <f t="shared" si="45"/>
        <v>84.29</v>
      </c>
      <c r="Q696" s="11" t="s">
        <v>8317</v>
      </c>
      <c r="R696" t="s">
        <v>8319</v>
      </c>
      <c r="S696" s="15">
        <f t="shared" si="46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4"/>
        <v>1</v>
      </c>
      <c r="P697" s="9">
        <f t="shared" si="45"/>
        <v>90.86</v>
      </c>
      <c r="Q697" s="11" t="s">
        <v>8317</v>
      </c>
      <c r="R697" t="s">
        <v>8319</v>
      </c>
      <c r="S697" s="15">
        <f t="shared" si="46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4"/>
        <v>0</v>
      </c>
      <c r="P698" s="9">
        <f t="shared" si="45"/>
        <v>1</v>
      </c>
      <c r="Q698" s="11" t="s">
        <v>8317</v>
      </c>
      <c r="R698" t="s">
        <v>8319</v>
      </c>
      <c r="S698" s="15">
        <f t="shared" si="46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4"/>
        <v>46</v>
      </c>
      <c r="P699" s="9">
        <f t="shared" si="45"/>
        <v>20.34</v>
      </c>
      <c r="Q699" s="11" t="s">
        <v>8317</v>
      </c>
      <c r="R699" t="s">
        <v>8319</v>
      </c>
      <c r="S699" s="15">
        <f t="shared" si="46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4"/>
        <v>15</v>
      </c>
      <c r="P700" s="9">
        <f t="shared" si="45"/>
        <v>530.69000000000005</v>
      </c>
      <c r="Q700" s="11" t="s">
        <v>8317</v>
      </c>
      <c r="R700" t="s">
        <v>8319</v>
      </c>
      <c r="S700" s="15">
        <f t="shared" si="46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4"/>
        <v>82</v>
      </c>
      <c r="P701" s="9">
        <f t="shared" si="45"/>
        <v>120.39</v>
      </c>
      <c r="Q701" s="11" t="s">
        <v>8317</v>
      </c>
      <c r="R701" t="s">
        <v>8319</v>
      </c>
      <c r="S701" s="15">
        <f t="shared" si="46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4"/>
        <v>3</v>
      </c>
      <c r="P702" s="9">
        <f t="shared" si="45"/>
        <v>13</v>
      </c>
      <c r="Q702" s="11" t="s">
        <v>8317</v>
      </c>
      <c r="R702" t="s">
        <v>8319</v>
      </c>
      <c r="S702" s="15">
        <f t="shared" si="46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4"/>
        <v>27</v>
      </c>
      <c r="P703" s="9">
        <f t="shared" si="45"/>
        <v>291.33</v>
      </c>
      <c r="Q703" s="11" t="s">
        <v>8317</v>
      </c>
      <c r="R703" t="s">
        <v>8319</v>
      </c>
      <c r="S703" s="15">
        <f t="shared" si="46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4"/>
        <v>31</v>
      </c>
      <c r="P704" s="9">
        <f t="shared" si="45"/>
        <v>124.92</v>
      </c>
      <c r="Q704" s="11" t="s">
        <v>8317</v>
      </c>
      <c r="R704" t="s">
        <v>8319</v>
      </c>
      <c r="S704" s="15">
        <f t="shared" si="46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4"/>
        <v>6</v>
      </c>
      <c r="P705" s="9">
        <f t="shared" si="45"/>
        <v>119.57</v>
      </c>
      <c r="Q705" s="11" t="s">
        <v>8317</v>
      </c>
      <c r="R705" t="s">
        <v>8319</v>
      </c>
      <c r="S705" s="15">
        <f t="shared" si="46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4"/>
        <v>1</v>
      </c>
      <c r="P706" s="9">
        <f t="shared" si="45"/>
        <v>120.25</v>
      </c>
      <c r="Q706" s="11" t="s">
        <v>8317</v>
      </c>
      <c r="R706" t="s">
        <v>8319</v>
      </c>
      <c r="S706" s="15">
        <f t="shared" si="46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si="45"/>
        <v>195.4</v>
      </c>
      <c r="Q707" s="11" t="s">
        <v>8317</v>
      </c>
      <c r="R707" t="s">
        <v>8319</v>
      </c>
      <c r="S707" s="15">
        <f t="shared" si="46"/>
        <v>42726.491643518515</v>
      </c>
      <c r="T707">
        <f t="shared" si="43"/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>
        <f t="shared" ref="T708:T771" si="47">YEAR(S708)</f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ref="O714:O777" si="48">ROUND(E714/D714*100,0)</f>
        <v>0</v>
      </c>
      <c r="P714" s="9">
        <f t="shared" ref="P714:P777" si="49">IFERROR(ROUND(E714/L714,2),0)</f>
        <v>26.25</v>
      </c>
      <c r="Q714" s="11" t="s">
        <v>8317</v>
      </c>
      <c r="R714" t="s">
        <v>8319</v>
      </c>
      <c r="S714" s="15">
        <f t="shared" ref="S714:S777" si="50">(((J714/60)/60)/24)+DATE(1970,1,1)</f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8"/>
        <v>1</v>
      </c>
      <c r="P715" s="9">
        <f t="shared" si="49"/>
        <v>199</v>
      </c>
      <c r="Q715" s="11" t="s">
        <v>8317</v>
      </c>
      <c r="R715" t="s">
        <v>8319</v>
      </c>
      <c r="S715" s="15">
        <f t="shared" si="50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8"/>
        <v>15</v>
      </c>
      <c r="P716" s="9">
        <f t="shared" si="49"/>
        <v>80.319999999999993</v>
      </c>
      <c r="Q716" s="11" t="s">
        <v>8317</v>
      </c>
      <c r="R716" t="s">
        <v>8319</v>
      </c>
      <c r="S716" s="15">
        <f t="shared" si="50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8"/>
        <v>5</v>
      </c>
      <c r="P717" s="9">
        <f t="shared" si="49"/>
        <v>115.75</v>
      </c>
      <c r="Q717" s="11" t="s">
        <v>8317</v>
      </c>
      <c r="R717" t="s">
        <v>8319</v>
      </c>
      <c r="S717" s="15">
        <f t="shared" si="50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8"/>
        <v>10</v>
      </c>
      <c r="P718" s="9">
        <f t="shared" si="49"/>
        <v>44.69</v>
      </c>
      <c r="Q718" s="11" t="s">
        <v>8317</v>
      </c>
      <c r="R718" t="s">
        <v>8319</v>
      </c>
      <c r="S718" s="15">
        <f t="shared" si="50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8"/>
        <v>0</v>
      </c>
      <c r="P719" s="9">
        <f t="shared" si="49"/>
        <v>76.25</v>
      </c>
      <c r="Q719" s="11" t="s">
        <v>8317</v>
      </c>
      <c r="R719" t="s">
        <v>8319</v>
      </c>
      <c r="S719" s="15">
        <f t="shared" si="50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8"/>
        <v>1</v>
      </c>
      <c r="P720" s="9">
        <f t="shared" si="49"/>
        <v>22.5</v>
      </c>
      <c r="Q720" s="11" t="s">
        <v>8317</v>
      </c>
      <c r="R720" t="s">
        <v>8319</v>
      </c>
      <c r="S720" s="15">
        <f t="shared" si="50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8"/>
        <v>1</v>
      </c>
      <c r="P721" s="9">
        <f t="shared" si="49"/>
        <v>19.399999999999999</v>
      </c>
      <c r="Q721" s="11" t="s">
        <v>8317</v>
      </c>
      <c r="R721" t="s">
        <v>8319</v>
      </c>
      <c r="S721" s="15">
        <f t="shared" si="50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8"/>
        <v>144</v>
      </c>
      <c r="P722" s="9">
        <f t="shared" si="49"/>
        <v>66.709999999999994</v>
      </c>
      <c r="Q722" s="11" t="s">
        <v>8320</v>
      </c>
      <c r="R722" t="s">
        <v>8321</v>
      </c>
      <c r="S722" s="15">
        <f t="shared" si="50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8"/>
        <v>122</v>
      </c>
      <c r="P723" s="9">
        <f t="shared" si="49"/>
        <v>84.14</v>
      </c>
      <c r="Q723" s="11" t="s">
        <v>8320</v>
      </c>
      <c r="R723" t="s">
        <v>8321</v>
      </c>
      <c r="S723" s="15">
        <f t="shared" si="50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8"/>
        <v>132</v>
      </c>
      <c r="P724" s="9">
        <f t="shared" si="49"/>
        <v>215.73</v>
      </c>
      <c r="Q724" s="11" t="s">
        <v>8320</v>
      </c>
      <c r="R724" t="s">
        <v>8321</v>
      </c>
      <c r="S724" s="15">
        <f t="shared" si="50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8"/>
        <v>109</v>
      </c>
      <c r="P725" s="9">
        <f t="shared" si="49"/>
        <v>54.69</v>
      </c>
      <c r="Q725" s="11" t="s">
        <v>8320</v>
      </c>
      <c r="R725" t="s">
        <v>8321</v>
      </c>
      <c r="S725" s="15">
        <f t="shared" si="50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8"/>
        <v>105</v>
      </c>
      <c r="P726" s="9">
        <f t="shared" si="49"/>
        <v>51.63</v>
      </c>
      <c r="Q726" s="11" t="s">
        <v>8320</v>
      </c>
      <c r="R726" t="s">
        <v>8321</v>
      </c>
      <c r="S726" s="15">
        <f t="shared" si="50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8"/>
        <v>100</v>
      </c>
      <c r="P727" s="9">
        <f t="shared" si="49"/>
        <v>143.36000000000001</v>
      </c>
      <c r="Q727" s="11" t="s">
        <v>8320</v>
      </c>
      <c r="R727" t="s">
        <v>8321</v>
      </c>
      <c r="S727" s="15">
        <f t="shared" si="50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8"/>
        <v>101</v>
      </c>
      <c r="P728" s="9">
        <f t="shared" si="49"/>
        <v>72.430000000000007</v>
      </c>
      <c r="Q728" s="11" t="s">
        <v>8320</v>
      </c>
      <c r="R728" t="s">
        <v>8321</v>
      </c>
      <c r="S728" s="15">
        <f t="shared" si="50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8"/>
        <v>156</v>
      </c>
      <c r="P729" s="9">
        <f t="shared" si="49"/>
        <v>36.53</v>
      </c>
      <c r="Q729" s="11" t="s">
        <v>8320</v>
      </c>
      <c r="R729" t="s">
        <v>8321</v>
      </c>
      <c r="S729" s="15">
        <f t="shared" si="50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8"/>
        <v>106</v>
      </c>
      <c r="P730" s="9">
        <f t="shared" si="49"/>
        <v>60.9</v>
      </c>
      <c r="Q730" s="11" t="s">
        <v>8320</v>
      </c>
      <c r="R730" t="s">
        <v>8321</v>
      </c>
      <c r="S730" s="15">
        <f t="shared" si="50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8"/>
        <v>131</v>
      </c>
      <c r="P731" s="9">
        <f t="shared" si="49"/>
        <v>43.55</v>
      </c>
      <c r="Q731" s="11" t="s">
        <v>8320</v>
      </c>
      <c r="R731" t="s">
        <v>8321</v>
      </c>
      <c r="S731" s="15">
        <f t="shared" si="50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8"/>
        <v>132</v>
      </c>
      <c r="P732" s="9">
        <f t="shared" si="49"/>
        <v>99.77</v>
      </c>
      <c r="Q732" s="11" t="s">
        <v>8320</v>
      </c>
      <c r="R732" t="s">
        <v>8321</v>
      </c>
      <c r="S732" s="15">
        <f t="shared" si="50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8"/>
        <v>126</v>
      </c>
      <c r="P733" s="9">
        <f t="shared" si="49"/>
        <v>88.73</v>
      </c>
      <c r="Q733" s="11" t="s">
        <v>8320</v>
      </c>
      <c r="R733" t="s">
        <v>8321</v>
      </c>
      <c r="S733" s="15">
        <f t="shared" si="50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8"/>
        <v>160</v>
      </c>
      <c r="P734" s="9">
        <f t="shared" si="49"/>
        <v>4.92</v>
      </c>
      <c r="Q734" s="11" t="s">
        <v>8320</v>
      </c>
      <c r="R734" t="s">
        <v>8321</v>
      </c>
      <c r="S734" s="15">
        <f t="shared" si="50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8"/>
        <v>120</v>
      </c>
      <c r="P735" s="9">
        <f t="shared" si="49"/>
        <v>17.82</v>
      </c>
      <c r="Q735" s="11" t="s">
        <v>8320</v>
      </c>
      <c r="R735" t="s">
        <v>8321</v>
      </c>
      <c r="S735" s="15">
        <f t="shared" si="50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8"/>
        <v>126</v>
      </c>
      <c r="P736" s="9">
        <f t="shared" si="49"/>
        <v>187.19</v>
      </c>
      <c r="Q736" s="11" t="s">
        <v>8320</v>
      </c>
      <c r="R736" t="s">
        <v>8321</v>
      </c>
      <c r="S736" s="15">
        <f t="shared" si="50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8"/>
        <v>114</v>
      </c>
      <c r="P737" s="9">
        <f t="shared" si="49"/>
        <v>234.81</v>
      </c>
      <c r="Q737" s="11" t="s">
        <v>8320</v>
      </c>
      <c r="R737" t="s">
        <v>8321</v>
      </c>
      <c r="S737" s="15">
        <f t="shared" si="50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8"/>
        <v>315</v>
      </c>
      <c r="P738" s="9">
        <f t="shared" si="49"/>
        <v>105.05</v>
      </c>
      <c r="Q738" s="11" t="s">
        <v>8320</v>
      </c>
      <c r="R738" t="s">
        <v>8321</v>
      </c>
      <c r="S738" s="15">
        <f t="shared" si="50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8"/>
        <v>122</v>
      </c>
      <c r="P739" s="9">
        <f t="shared" si="49"/>
        <v>56.67</v>
      </c>
      <c r="Q739" s="11" t="s">
        <v>8320</v>
      </c>
      <c r="R739" t="s">
        <v>8321</v>
      </c>
      <c r="S739" s="15">
        <f t="shared" si="50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8"/>
        <v>107</v>
      </c>
      <c r="P740" s="9">
        <f t="shared" si="49"/>
        <v>39.049999999999997</v>
      </c>
      <c r="Q740" s="11" t="s">
        <v>8320</v>
      </c>
      <c r="R740" t="s">
        <v>8321</v>
      </c>
      <c r="S740" s="15">
        <f t="shared" si="50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8"/>
        <v>158</v>
      </c>
      <c r="P741" s="9">
        <f t="shared" si="49"/>
        <v>68.349999999999994</v>
      </c>
      <c r="Q741" s="11" t="s">
        <v>8320</v>
      </c>
      <c r="R741" t="s">
        <v>8321</v>
      </c>
      <c r="S741" s="15">
        <f t="shared" si="50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8"/>
        <v>107</v>
      </c>
      <c r="P742" s="9">
        <f t="shared" si="49"/>
        <v>169.58</v>
      </c>
      <c r="Q742" s="11" t="s">
        <v>8320</v>
      </c>
      <c r="R742" t="s">
        <v>8321</v>
      </c>
      <c r="S742" s="15">
        <f t="shared" si="50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8"/>
        <v>102</v>
      </c>
      <c r="P743" s="9">
        <f t="shared" si="49"/>
        <v>141.41999999999999</v>
      </c>
      <c r="Q743" s="11" t="s">
        <v>8320</v>
      </c>
      <c r="R743" t="s">
        <v>8321</v>
      </c>
      <c r="S743" s="15">
        <f t="shared" si="50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8"/>
        <v>111</v>
      </c>
      <c r="P744" s="9">
        <f t="shared" si="49"/>
        <v>67.39</v>
      </c>
      <c r="Q744" s="11" t="s">
        <v>8320</v>
      </c>
      <c r="R744" t="s">
        <v>8321</v>
      </c>
      <c r="S744" s="15">
        <f t="shared" si="50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8"/>
        <v>148</v>
      </c>
      <c r="P745" s="9">
        <f t="shared" si="49"/>
        <v>54.27</v>
      </c>
      <c r="Q745" s="11" t="s">
        <v>8320</v>
      </c>
      <c r="R745" t="s">
        <v>8321</v>
      </c>
      <c r="S745" s="15">
        <f t="shared" si="50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8"/>
        <v>102</v>
      </c>
      <c r="P746" s="9">
        <f t="shared" si="49"/>
        <v>82.52</v>
      </c>
      <c r="Q746" s="11" t="s">
        <v>8320</v>
      </c>
      <c r="R746" t="s">
        <v>8321</v>
      </c>
      <c r="S746" s="15">
        <f t="shared" si="50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8"/>
        <v>179</v>
      </c>
      <c r="P747" s="9">
        <f t="shared" si="49"/>
        <v>53.73</v>
      </c>
      <c r="Q747" s="11" t="s">
        <v>8320</v>
      </c>
      <c r="R747" t="s">
        <v>8321</v>
      </c>
      <c r="S747" s="15">
        <f t="shared" si="50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8"/>
        <v>111</v>
      </c>
      <c r="P748" s="9">
        <f t="shared" si="49"/>
        <v>34.21</v>
      </c>
      <c r="Q748" s="11" t="s">
        <v>8320</v>
      </c>
      <c r="R748" t="s">
        <v>8321</v>
      </c>
      <c r="S748" s="15">
        <f t="shared" si="50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8"/>
        <v>100</v>
      </c>
      <c r="P749" s="9">
        <f t="shared" si="49"/>
        <v>127.33</v>
      </c>
      <c r="Q749" s="11" t="s">
        <v>8320</v>
      </c>
      <c r="R749" t="s">
        <v>8321</v>
      </c>
      <c r="S749" s="15">
        <f t="shared" si="50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8"/>
        <v>100</v>
      </c>
      <c r="P750" s="9">
        <f t="shared" si="49"/>
        <v>45.57</v>
      </c>
      <c r="Q750" s="11" t="s">
        <v>8320</v>
      </c>
      <c r="R750" t="s">
        <v>8321</v>
      </c>
      <c r="S750" s="15">
        <f t="shared" si="50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8"/>
        <v>106</v>
      </c>
      <c r="P751" s="9">
        <f t="shared" si="49"/>
        <v>95.96</v>
      </c>
      <c r="Q751" s="11" t="s">
        <v>8320</v>
      </c>
      <c r="R751" t="s">
        <v>8321</v>
      </c>
      <c r="S751" s="15">
        <f t="shared" si="50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8"/>
        <v>103</v>
      </c>
      <c r="P752" s="9">
        <f t="shared" si="49"/>
        <v>77.27</v>
      </c>
      <c r="Q752" s="11" t="s">
        <v>8320</v>
      </c>
      <c r="R752" t="s">
        <v>8321</v>
      </c>
      <c r="S752" s="15">
        <f t="shared" si="50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8"/>
        <v>119</v>
      </c>
      <c r="P753" s="9">
        <f t="shared" si="49"/>
        <v>57.34</v>
      </c>
      <c r="Q753" s="11" t="s">
        <v>8320</v>
      </c>
      <c r="R753" t="s">
        <v>8321</v>
      </c>
      <c r="S753" s="15">
        <f t="shared" si="50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8"/>
        <v>112</v>
      </c>
      <c r="P754" s="9">
        <f t="shared" si="49"/>
        <v>53.19</v>
      </c>
      <c r="Q754" s="11" t="s">
        <v>8320</v>
      </c>
      <c r="R754" t="s">
        <v>8321</v>
      </c>
      <c r="S754" s="15">
        <f t="shared" si="50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8"/>
        <v>128</v>
      </c>
      <c r="P755" s="9">
        <f t="shared" si="49"/>
        <v>492.31</v>
      </c>
      <c r="Q755" s="11" t="s">
        <v>8320</v>
      </c>
      <c r="R755" t="s">
        <v>8321</v>
      </c>
      <c r="S755" s="15">
        <f t="shared" si="50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8"/>
        <v>104</v>
      </c>
      <c r="P756" s="9">
        <f t="shared" si="49"/>
        <v>42.35</v>
      </c>
      <c r="Q756" s="11" t="s">
        <v>8320</v>
      </c>
      <c r="R756" t="s">
        <v>8321</v>
      </c>
      <c r="S756" s="15">
        <f t="shared" si="50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8"/>
        <v>102</v>
      </c>
      <c r="P757" s="9">
        <f t="shared" si="49"/>
        <v>37.47</v>
      </c>
      <c r="Q757" s="11" t="s">
        <v>8320</v>
      </c>
      <c r="R757" t="s">
        <v>8321</v>
      </c>
      <c r="S757" s="15">
        <f t="shared" si="50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8"/>
        <v>118</v>
      </c>
      <c r="P758" s="9">
        <f t="shared" si="49"/>
        <v>37.450000000000003</v>
      </c>
      <c r="Q758" s="11" t="s">
        <v>8320</v>
      </c>
      <c r="R758" t="s">
        <v>8321</v>
      </c>
      <c r="S758" s="15">
        <f t="shared" si="50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8"/>
        <v>238</v>
      </c>
      <c r="P759" s="9">
        <f t="shared" si="49"/>
        <v>33.06</v>
      </c>
      <c r="Q759" s="11" t="s">
        <v>8320</v>
      </c>
      <c r="R759" t="s">
        <v>8321</v>
      </c>
      <c r="S759" s="15">
        <f t="shared" si="50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8"/>
        <v>102</v>
      </c>
      <c r="P760" s="9">
        <f t="shared" si="49"/>
        <v>134.21</v>
      </c>
      <c r="Q760" s="11" t="s">
        <v>8320</v>
      </c>
      <c r="R760" t="s">
        <v>8321</v>
      </c>
      <c r="S760" s="15">
        <f t="shared" si="50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8"/>
        <v>102</v>
      </c>
      <c r="P761" s="9">
        <f t="shared" si="49"/>
        <v>51.47</v>
      </c>
      <c r="Q761" s="11" t="s">
        <v>8320</v>
      </c>
      <c r="R761" t="s">
        <v>8321</v>
      </c>
      <c r="S761" s="15">
        <f t="shared" si="50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8"/>
        <v>0</v>
      </c>
      <c r="P762" s="9">
        <f t="shared" si="49"/>
        <v>0</v>
      </c>
      <c r="Q762" s="11" t="s">
        <v>8320</v>
      </c>
      <c r="R762" t="s">
        <v>8322</v>
      </c>
      <c r="S762" s="15">
        <f t="shared" si="50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8"/>
        <v>5</v>
      </c>
      <c r="P763" s="9">
        <f t="shared" si="49"/>
        <v>39.17</v>
      </c>
      <c r="Q763" s="11" t="s">
        <v>8320</v>
      </c>
      <c r="R763" t="s">
        <v>8322</v>
      </c>
      <c r="S763" s="15">
        <f t="shared" si="50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8"/>
        <v>0</v>
      </c>
      <c r="P764" s="9">
        <f t="shared" si="49"/>
        <v>0</v>
      </c>
      <c r="Q764" s="11" t="s">
        <v>8320</v>
      </c>
      <c r="R764" t="s">
        <v>8322</v>
      </c>
      <c r="S764" s="15">
        <f t="shared" si="50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8"/>
        <v>0</v>
      </c>
      <c r="P765" s="9">
        <f t="shared" si="49"/>
        <v>5</v>
      </c>
      <c r="Q765" s="11" t="s">
        <v>8320</v>
      </c>
      <c r="R765" t="s">
        <v>8322</v>
      </c>
      <c r="S765" s="15">
        <f t="shared" si="50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8"/>
        <v>0</v>
      </c>
      <c r="P766" s="9">
        <f t="shared" si="49"/>
        <v>0</v>
      </c>
      <c r="Q766" s="11" t="s">
        <v>8320</v>
      </c>
      <c r="R766" t="s">
        <v>8322</v>
      </c>
      <c r="S766" s="15">
        <f t="shared" si="50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8"/>
        <v>36</v>
      </c>
      <c r="P767" s="9">
        <f t="shared" si="49"/>
        <v>57.3</v>
      </c>
      <c r="Q767" s="11" t="s">
        <v>8320</v>
      </c>
      <c r="R767" t="s">
        <v>8322</v>
      </c>
      <c r="S767" s="15">
        <f t="shared" si="50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8"/>
        <v>0</v>
      </c>
      <c r="P768" s="9">
        <f t="shared" si="49"/>
        <v>0</v>
      </c>
      <c r="Q768" s="11" t="s">
        <v>8320</v>
      </c>
      <c r="R768" t="s">
        <v>8322</v>
      </c>
      <c r="S768" s="15">
        <f t="shared" si="50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8"/>
        <v>4</v>
      </c>
      <c r="P769" s="9">
        <f t="shared" si="49"/>
        <v>59</v>
      </c>
      <c r="Q769" s="11" t="s">
        <v>8320</v>
      </c>
      <c r="R769" t="s">
        <v>8322</v>
      </c>
      <c r="S769" s="15">
        <f t="shared" si="50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8"/>
        <v>0</v>
      </c>
      <c r="P770" s="9">
        <f t="shared" si="49"/>
        <v>0</v>
      </c>
      <c r="Q770" s="11" t="s">
        <v>8320</v>
      </c>
      <c r="R770" t="s">
        <v>8322</v>
      </c>
      <c r="S770" s="15">
        <f t="shared" si="50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si="49"/>
        <v>31.85</v>
      </c>
      <c r="Q771" s="11" t="s">
        <v>8320</v>
      </c>
      <c r="R771" t="s">
        <v>8322</v>
      </c>
      <c r="S771" s="15">
        <f t="shared" si="50"/>
        <v>41604.996458333335</v>
      </c>
      <c r="T771">
        <f t="shared" si="47"/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>
        <f t="shared" ref="T772:T835" si="51">YEAR(S772)</f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ref="O778:O841" si="52">ROUND(E778/D778*100,0)</f>
        <v>51</v>
      </c>
      <c r="P778" s="9">
        <f t="shared" ref="P778:P841" si="53">IFERROR(ROUND(E778/L778,2),0)</f>
        <v>63.12</v>
      </c>
      <c r="Q778" s="11" t="s">
        <v>8320</v>
      </c>
      <c r="R778" t="s">
        <v>8322</v>
      </c>
      <c r="S778" s="15">
        <f t="shared" ref="S778:S841" si="54">(((J778/60)/60)/24)+DATE(1970,1,1)</f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2"/>
        <v>1</v>
      </c>
      <c r="P779" s="9">
        <f t="shared" si="53"/>
        <v>7</v>
      </c>
      <c r="Q779" s="11" t="s">
        <v>8320</v>
      </c>
      <c r="R779" t="s">
        <v>8322</v>
      </c>
      <c r="S779" s="15">
        <f t="shared" si="54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2"/>
        <v>0</v>
      </c>
      <c r="P780" s="9">
        <f t="shared" si="53"/>
        <v>2</v>
      </c>
      <c r="Q780" s="11" t="s">
        <v>8320</v>
      </c>
      <c r="R780" t="s">
        <v>8322</v>
      </c>
      <c r="S780" s="15">
        <f t="shared" si="54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2"/>
        <v>3</v>
      </c>
      <c r="P781" s="9">
        <f t="shared" si="53"/>
        <v>66.67</v>
      </c>
      <c r="Q781" s="11" t="s">
        <v>8320</v>
      </c>
      <c r="R781" t="s">
        <v>8322</v>
      </c>
      <c r="S781" s="15">
        <f t="shared" si="54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2"/>
        <v>104</v>
      </c>
      <c r="P782" s="9">
        <f t="shared" si="53"/>
        <v>38.520000000000003</v>
      </c>
      <c r="Q782" s="11" t="s">
        <v>8323</v>
      </c>
      <c r="R782" t="s">
        <v>8324</v>
      </c>
      <c r="S782" s="15">
        <f t="shared" si="54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2"/>
        <v>133</v>
      </c>
      <c r="P783" s="9">
        <f t="shared" si="53"/>
        <v>42.61</v>
      </c>
      <c r="Q783" s="11" t="s">
        <v>8323</v>
      </c>
      <c r="R783" t="s">
        <v>8324</v>
      </c>
      <c r="S783" s="15">
        <f t="shared" si="54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2"/>
        <v>100</v>
      </c>
      <c r="P784" s="9">
        <f t="shared" si="53"/>
        <v>50</v>
      </c>
      <c r="Q784" s="11" t="s">
        <v>8323</v>
      </c>
      <c r="R784" t="s">
        <v>8324</v>
      </c>
      <c r="S784" s="15">
        <f t="shared" si="54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2"/>
        <v>148</v>
      </c>
      <c r="P785" s="9">
        <f t="shared" si="53"/>
        <v>63.49</v>
      </c>
      <c r="Q785" s="11" t="s">
        <v>8323</v>
      </c>
      <c r="R785" t="s">
        <v>8324</v>
      </c>
      <c r="S785" s="15">
        <f t="shared" si="54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2"/>
        <v>103</v>
      </c>
      <c r="P786" s="9">
        <f t="shared" si="53"/>
        <v>102.5</v>
      </c>
      <c r="Q786" s="11" t="s">
        <v>8323</v>
      </c>
      <c r="R786" t="s">
        <v>8324</v>
      </c>
      <c r="S786" s="15">
        <f t="shared" si="54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2"/>
        <v>181</v>
      </c>
      <c r="P787" s="9">
        <f t="shared" si="53"/>
        <v>31.14</v>
      </c>
      <c r="Q787" s="11" t="s">
        <v>8323</v>
      </c>
      <c r="R787" t="s">
        <v>8324</v>
      </c>
      <c r="S787" s="15">
        <f t="shared" si="54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2"/>
        <v>143</v>
      </c>
      <c r="P788" s="9">
        <f t="shared" si="53"/>
        <v>162.27000000000001</v>
      </c>
      <c r="Q788" s="11" t="s">
        <v>8323</v>
      </c>
      <c r="R788" t="s">
        <v>8324</v>
      </c>
      <c r="S788" s="15">
        <f t="shared" si="54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2"/>
        <v>114</v>
      </c>
      <c r="P789" s="9">
        <f t="shared" si="53"/>
        <v>80.59</v>
      </c>
      <c r="Q789" s="11" t="s">
        <v>8323</v>
      </c>
      <c r="R789" t="s">
        <v>8324</v>
      </c>
      <c r="S789" s="15">
        <f t="shared" si="54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2"/>
        <v>204</v>
      </c>
      <c r="P790" s="9">
        <f t="shared" si="53"/>
        <v>59.85</v>
      </c>
      <c r="Q790" s="11" t="s">
        <v>8323</v>
      </c>
      <c r="R790" t="s">
        <v>8324</v>
      </c>
      <c r="S790" s="15">
        <f t="shared" si="54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2"/>
        <v>109</v>
      </c>
      <c r="P791" s="9">
        <f t="shared" si="53"/>
        <v>132.86000000000001</v>
      </c>
      <c r="Q791" s="11" t="s">
        <v>8323</v>
      </c>
      <c r="R791" t="s">
        <v>8324</v>
      </c>
      <c r="S791" s="15">
        <f t="shared" si="54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2"/>
        <v>144</v>
      </c>
      <c r="P792" s="9">
        <f t="shared" si="53"/>
        <v>92.55</v>
      </c>
      <c r="Q792" s="11" t="s">
        <v>8323</v>
      </c>
      <c r="R792" t="s">
        <v>8324</v>
      </c>
      <c r="S792" s="15">
        <f t="shared" si="54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2"/>
        <v>104</v>
      </c>
      <c r="P793" s="9">
        <f t="shared" si="53"/>
        <v>60.86</v>
      </c>
      <c r="Q793" s="11" t="s">
        <v>8323</v>
      </c>
      <c r="R793" t="s">
        <v>8324</v>
      </c>
      <c r="S793" s="15">
        <f t="shared" si="54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2"/>
        <v>100</v>
      </c>
      <c r="P794" s="9">
        <f t="shared" si="53"/>
        <v>41.85</v>
      </c>
      <c r="Q794" s="11" t="s">
        <v>8323</v>
      </c>
      <c r="R794" t="s">
        <v>8324</v>
      </c>
      <c r="S794" s="15">
        <f t="shared" si="54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2"/>
        <v>103</v>
      </c>
      <c r="P795" s="9">
        <f t="shared" si="53"/>
        <v>88.33</v>
      </c>
      <c r="Q795" s="11" t="s">
        <v>8323</v>
      </c>
      <c r="R795" t="s">
        <v>8324</v>
      </c>
      <c r="S795" s="15">
        <f t="shared" si="54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2"/>
        <v>105</v>
      </c>
      <c r="P796" s="9">
        <f t="shared" si="53"/>
        <v>158.96</v>
      </c>
      <c r="Q796" s="11" t="s">
        <v>8323</v>
      </c>
      <c r="R796" t="s">
        <v>8324</v>
      </c>
      <c r="S796" s="15">
        <f t="shared" si="54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2"/>
        <v>112</v>
      </c>
      <c r="P797" s="9">
        <f t="shared" si="53"/>
        <v>85.05</v>
      </c>
      <c r="Q797" s="11" t="s">
        <v>8323</v>
      </c>
      <c r="R797" t="s">
        <v>8324</v>
      </c>
      <c r="S797" s="15">
        <f t="shared" si="54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2"/>
        <v>101</v>
      </c>
      <c r="P798" s="9">
        <f t="shared" si="53"/>
        <v>112.61</v>
      </c>
      <c r="Q798" s="11" t="s">
        <v>8323</v>
      </c>
      <c r="R798" t="s">
        <v>8324</v>
      </c>
      <c r="S798" s="15">
        <f t="shared" si="54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2"/>
        <v>108</v>
      </c>
      <c r="P799" s="9">
        <f t="shared" si="53"/>
        <v>45.44</v>
      </c>
      <c r="Q799" s="11" t="s">
        <v>8323</v>
      </c>
      <c r="R799" t="s">
        <v>8324</v>
      </c>
      <c r="S799" s="15">
        <f t="shared" si="54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2"/>
        <v>115</v>
      </c>
      <c r="P800" s="9">
        <f t="shared" si="53"/>
        <v>46.22</v>
      </c>
      <c r="Q800" s="11" t="s">
        <v>8323</v>
      </c>
      <c r="R800" t="s">
        <v>8324</v>
      </c>
      <c r="S800" s="15">
        <f t="shared" si="54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2"/>
        <v>100</v>
      </c>
      <c r="P801" s="9">
        <f t="shared" si="53"/>
        <v>178.61</v>
      </c>
      <c r="Q801" s="11" t="s">
        <v>8323</v>
      </c>
      <c r="R801" t="s">
        <v>8324</v>
      </c>
      <c r="S801" s="15">
        <f t="shared" si="54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2"/>
        <v>152</v>
      </c>
      <c r="P802" s="9">
        <f t="shared" si="53"/>
        <v>40.75</v>
      </c>
      <c r="Q802" s="11" t="s">
        <v>8323</v>
      </c>
      <c r="R802" t="s">
        <v>8324</v>
      </c>
      <c r="S802" s="15">
        <f t="shared" si="54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2"/>
        <v>112</v>
      </c>
      <c r="P803" s="9">
        <f t="shared" si="53"/>
        <v>43.73</v>
      </c>
      <c r="Q803" s="11" t="s">
        <v>8323</v>
      </c>
      <c r="R803" t="s">
        <v>8324</v>
      </c>
      <c r="S803" s="15">
        <f t="shared" si="54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2"/>
        <v>101</v>
      </c>
      <c r="P804" s="9">
        <f t="shared" si="53"/>
        <v>81.069999999999993</v>
      </c>
      <c r="Q804" s="11" t="s">
        <v>8323</v>
      </c>
      <c r="R804" t="s">
        <v>8324</v>
      </c>
      <c r="S804" s="15">
        <f t="shared" si="54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2"/>
        <v>123</v>
      </c>
      <c r="P805" s="9">
        <f t="shared" si="53"/>
        <v>74.61</v>
      </c>
      <c r="Q805" s="11" t="s">
        <v>8323</v>
      </c>
      <c r="R805" t="s">
        <v>8324</v>
      </c>
      <c r="S805" s="15">
        <f t="shared" si="54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2"/>
        <v>100</v>
      </c>
      <c r="P806" s="9">
        <f t="shared" si="53"/>
        <v>305.56</v>
      </c>
      <c r="Q806" s="11" t="s">
        <v>8323</v>
      </c>
      <c r="R806" t="s">
        <v>8324</v>
      </c>
      <c r="S806" s="15">
        <f t="shared" si="54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2"/>
        <v>105</v>
      </c>
      <c r="P807" s="9">
        <f t="shared" si="53"/>
        <v>58.33</v>
      </c>
      <c r="Q807" s="11" t="s">
        <v>8323</v>
      </c>
      <c r="R807" t="s">
        <v>8324</v>
      </c>
      <c r="S807" s="15">
        <f t="shared" si="54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2"/>
        <v>104</v>
      </c>
      <c r="P808" s="9">
        <f t="shared" si="53"/>
        <v>117.68</v>
      </c>
      <c r="Q808" s="11" t="s">
        <v>8323</v>
      </c>
      <c r="R808" t="s">
        <v>8324</v>
      </c>
      <c r="S808" s="15">
        <f t="shared" si="54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2"/>
        <v>105</v>
      </c>
      <c r="P809" s="9">
        <f t="shared" si="53"/>
        <v>73.77</v>
      </c>
      <c r="Q809" s="11" t="s">
        <v>8323</v>
      </c>
      <c r="R809" t="s">
        <v>8324</v>
      </c>
      <c r="S809" s="15">
        <f t="shared" si="54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2"/>
        <v>100</v>
      </c>
      <c r="P810" s="9">
        <f t="shared" si="53"/>
        <v>104.65</v>
      </c>
      <c r="Q810" s="11" t="s">
        <v>8323</v>
      </c>
      <c r="R810" t="s">
        <v>8324</v>
      </c>
      <c r="S810" s="15">
        <f t="shared" si="54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2"/>
        <v>104</v>
      </c>
      <c r="P811" s="9">
        <f t="shared" si="53"/>
        <v>79.83</v>
      </c>
      <c r="Q811" s="11" t="s">
        <v>8323</v>
      </c>
      <c r="R811" t="s">
        <v>8324</v>
      </c>
      <c r="S811" s="15">
        <f t="shared" si="54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2"/>
        <v>105</v>
      </c>
      <c r="P812" s="9">
        <f t="shared" si="53"/>
        <v>58.33</v>
      </c>
      <c r="Q812" s="11" t="s">
        <v>8323</v>
      </c>
      <c r="R812" t="s">
        <v>8324</v>
      </c>
      <c r="S812" s="15">
        <f t="shared" si="54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2"/>
        <v>104</v>
      </c>
      <c r="P813" s="9">
        <f t="shared" si="53"/>
        <v>86.67</v>
      </c>
      <c r="Q813" s="11" t="s">
        <v>8323</v>
      </c>
      <c r="R813" t="s">
        <v>8324</v>
      </c>
      <c r="S813" s="15">
        <f t="shared" si="54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2"/>
        <v>152</v>
      </c>
      <c r="P814" s="9">
        <f t="shared" si="53"/>
        <v>27.61</v>
      </c>
      <c r="Q814" s="11" t="s">
        <v>8323</v>
      </c>
      <c r="R814" t="s">
        <v>8324</v>
      </c>
      <c r="S814" s="15">
        <f t="shared" si="54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2"/>
        <v>160</v>
      </c>
      <c r="P815" s="9">
        <f t="shared" si="53"/>
        <v>25</v>
      </c>
      <c r="Q815" s="11" t="s">
        <v>8323</v>
      </c>
      <c r="R815" t="s">
        <v>8324</v>
      </c>
      <c r="S815" s="15">
        <f t="shared" si="54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2"/>
        <v>127</v>
      </c>
      <c r="P816" s="9">
        <f t="shared" si="53"/>
        <v>45.46</v>
      </c>
      <c r="Q816" s="11" t="s">
        <v>8323</v>
      </c>
      <c r="R816" t="s">
        <v>8324</v>
      </c>
      <c r="S816" s="15">
        <f t="shared" si="54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2"/>
        <v>107</v>
      </c>
      <c r="P817" s="9">
        <f t="shared" si="53"/>
        <v>99.53</v>
      </c>
      <c r="Q817" s="11" t="s">
        <v>8323</v>
      </c>
      <c r="R817" t="s">
        <v>8324</v>
      </c>
      <c r="S817" s="15">
        <f t="shared" si="54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2"/>
        <v>115</v>
      </c>
      <c r="P818" s="9">
        <f t="shared" si="53"/>
        <v>39.31</v>
      </c>
      <c r="Q818" s="11" t="s">
        <v>8323</v>
      </c>
      <c r="R818" t="s">
        <v>8324</v>
      </c>
      <c r="S818" s="15">
        <f t="shared" si="54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2"/>
        <v>137</v>
      </c>
      <c r="P819" s="9">
        <f t="shared" si="53"/>
        <v>89.42</v>
      </c>
      <c r="Q819" s="11" t="s">
        <v>8323</v>
      </c>
      <c r="R819" t="s">
        <v>8324</v>
      </c>
      <c r="S819" s="15">
        <f t="shared" si="54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2"/>
        <v>156</v>
      </c>
      <c r="P820" s="9">
        <f t="shared" si="53"/>
        <v>28.68</v>
      </c>
      <c r="Q820" s="11" t="s">
        <v>8323</v>
      </c>
      <c r="R820" t="s">
        <v>8324</v>
      </c>
      <c r="S820" s="15">
        <f t="shared" si="54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2"/>
        <v>109</v>
      </c>
      <c r="P821" s="9">
        <f t="shared" si="53"/>
        <v>31.07</v>
      </c>
      <c r="Q821" s="11" t="s">
        <v>8323</v>
      </c>
      <c r="R821" t="s">
        <v>8324</v>
      </c>
      <c r="S821" s="15">
        <f t="shared" si="54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2"/>
        <v>134</v>
      </c>
      <c r="P822" s="9">
        <f t="shared" si="53"/>
        <v>70.55</v>
      </c>
      <c r="Q822" s="11" t="s">
        <v>8323</v>
      </c>
      <c r="R822" t="s">
        <v>8324</v>
      </c>
      <c r="S822" s="15">
        <f t="shared" si="54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2"/>
        <v>100</v>
      </c>
      <c r="P823" s="9">
        <f t="shared" si="53"/>
        <v>224.13</v>
      </c>
      <c r="Q823" s="11" t="s">
        <v>8323</v>
      </c>
      <c r="R823" t="s">
        <v>8324</v>
      </c>
      <c r="S823" s="15">
        <f t="shared" si="54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2"/>
        <v>119</v>
      </c>
      <c r="P824" s="9">
        <f t="shared" si="53"/>
        <v>51.81</v>
      </c>
      <c r="Q824" s="11" t="s">
        <v>8323</v>
      </c>
      <c r="R824" t="s">
        <v>8324</v>
      </c>
      <c r="S824" s="15">
        <f t="shared" si="54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2"/>
        <v>180</v>
      </c>
      <c r="P825" s="9">
        <f t="shared" si="53"/>
        <v>43.52</v>
      </c>
      <c r="Q825" s="11" t="s">
        <v>8323</v>
      </c>
      <c r="R825" t="s">
        <v>8324</v>
      </c>
      <c r="S825" s="15">
        <f t="shared" si="54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2"/>
        <v>134</v>
      </c>
      <c r="P826" s="9">
        <f t="shared" si="53"/>
        <v>39.82</v>
      </c>
      <c r="Q826" s="11" t="s">
        <v>8323</v>
      </c>
      <c r="R826" t="s">
        <v>8324</v>
      </c>
      <c r="S826" s="15">
        <f t="shared" si="54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2"/>
        <v>100</v>
      </c>
      <c r="P827" s="9">
        <f t="shared" si="53"/>
        <v>126.81</v>
      </c>
      <c r="Q827" s="11" t="s">
        <v>8323</v>
      </c>
      <c r="R827" t="s">
        <v>8324</v>
      </c>
      <c r="S827" s="15">
        <f t="shared" si="54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2"/>
        <v>101</v>
      </c>
      <c r="P828" s="9">
        <f t="shared" si="53"/>
        <v>113.88</v>
      </c>
      <c r="Q828" s="11" t="s">
        <v>8323</v>
      </c>
      <c r="R828" t="s">
        <v>8324</v>
      </c>
      <c r="S828" s="15">
        <f t="shared" si="54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2"/>
        <v>103</v>
      </c>
      <c r="P829" s="9">
        <f t="shared" si="53"/>
        <v>28.18</v>
      </c>
      <c r="Q829" s="11" t="s">
        <v>8323</v>
      </c>
      <c r="R829" t="s">
        <v>8324</v>
      </c>
      <c r="S829" s="15">
        <f t="shared" si="54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2"/>
        <v>107</v>
      </c>
      <c r="P830" s="9">
        <f t="shared" si="53"/>
        <v>36.61</v>
      </c>
      <c r="Q830" s="11" t="s">
        <v>8323</v>
      </c>
      <c r="R830" t="s">
        <v>8324</v>
      </c>
      <c r="S830" s="15">
        <f t="shared" si="54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2"/>
        <v>104</v>
      </c>
      <c r="P831" s="9">
        <f t="shared" si="53"/>
        <v>32.5</v>
      </c>
      <c r="Q831" s="11" t="s">
        <v>8323</v>
      </c>
      <c r="R831" t="s">
        <v>8324</v>
      </c>
      <c r="S831" s="15">
        <f t="shared" si="54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2"/>
        <v>108</v>
      </c>
      <c r="P832" s="9">
        <f t="shared" si="53"/>
        <v>60.66</v>
      </c>
      <c r="Q832" s="11" t="s">
        <v>8323</v>
      </c>
      <c r="R832" t="s">
        <v>8324</v>
      </c>
      <c r="S832" s="15">
        <f t="shared" si="54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2"/>
        <v>233</v>
      </c>
      <c r="P833" s="9">
        <f t="shared" si="53"/>
        <v>175</v>
      </c>
      <c r="Q833" s="11" t="s">
        <v>8323</v>
      </c>
      <c r="R833" t="s">
        <v>8324</v>
      </c>
      <c r="S833" s="15">
        <f t="shared" si="54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2"/>
        <v>101</v>
      </c>
      <c r="P834" s="9">
        <f t="shared" si="53"/>
        <v>97.99</v>
      </c>
      <c r="Q834" s="11" t="s">
        <v>8323</v>
      </c>
      <c r="R834" t="s">
        <v>8324</v>
      </c>
      <c r="S834" s="15">
        <f t="shared" si="54"/>
        <v>40869.675173611111</v>
      </c>
      <c r="T834">
        <f t="shared" si="51"/>
        <v>2011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si="53"/>
        <v>148.78</v>
      </c>
      <c r="Q835" s="11" t="s">
        <v>8323</v>
      </c>
      <c r="R835" t="s">
        <v>8324</v>
      </c>
      <c r="S835" s="15">
        <f t="shared" si="54"/>
        <v>41718.878182870372</v>
      </c>
      <c r="T835">
        <f t="shared" si="51"/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>
        <f t="shared" ref="T836:T899" si="55">YEAR(S836)</f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ref="O842:O905" si="56">ROUND(E842/D842*100,0)</f>
        <v>120</v>
      </c>
      <c r="P842" s="9">
        <f t="shared" ref="P842:P905" si="57">IFERROR(ROUND(E842/L842,2),0)</f>
        <v>63.38</v>
      </c>
      <c r="Q842" s="11" t="s">
        <v>8323</v>
      </c>
      <c r="R842" t="s">
        <v>8325</v>
      </c>
      <c r="S842" s="15">
        <f t="shared" ref="S842:S905" si="58">(((J842/60)/60)/24)+DATE(1970,1,1)</f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6"/>
        <v>101</v>
      </c>
      <c r="P843" s="9">
        <f t="shared" si="57"/>
        <v>53.89</v>
      </c>
      <c r="Q843" s="11" t="s">
        <v>8323</v>
      </c>
      <c r="R843" t="s">
        <v>8325</v>
      </c>
      <c r="S843" s="15">
        <f t="shared" si="58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6"/>
        <v>104</v>
      </c>
      <c r="P844" s="9">
        <f t="shared" si="57"/>
        <v>66.87</v>
      </c>
      <c r="Q844" s="11" t="s">
        <v>8323</v>
      </c>
      <c r="R844" t="s">
        <v>8325</v>
      </c>
      <c r="S844" s="15">
        <f t="shared" si="58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6"/>
        <v>267</v>
      </c>
      <c r="P845" s="9">
        <f t="shared" si="57"/>
        <v>63.1</v>
      </c>
      <c r="Q845" s="11" t="s">
        <v>8323</v>
      </c>
      <c r="R845" t="s">
        <v>8325</v>
      </c>
      <c r="S845" s="15">
        <f t="shared" si="58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6"/>
        <v>194</v>
      </c>
      <c r="P846" s="9">
        <f t="shared" si="57"/>
        <v>36.630000000000003</v>
      </c>
      <c r="Q846" s="11" t="s">
        <v>8323</v>
      </c>
      <c r="R846" t="s">
        <v>8325</v>
      </c>
      <c r="S846" s="15">
        <f t="shared" si="58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6"/>
        <v>120</v>
      </c>
      <c r="P847" s="9">
        <f t="shared" si="57"/>
        <v>34.01</v>
      </c>
      <c r="Q847" s="11" t="s">
        <v>8323</v>
      </c>
      <c r="R847" t="s">
        <v>8325</v>
      </c>
      <c r="S847" s="15">
        <f t="shared" si="58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6"/>
        <v>122</v>
      </c>
      <c r="P848" s="9">
        <f t="shared" si="57"/>
        <v>28.55</v>
      </c>
      <c r="Q848" s="11" t="s">
        <v>8323</v>
      </c>
      <c r="R848" t="s">
        <v>8325</v>
      </c>
      <c r="S848" s="15">
        <f t="shared" si="58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6"/>
        <v>100</v>
      </c>
      <c r="P849" s="9">
        <f t="shared" si="57"/>
        <v>10</v>
      </c>
      <c r="Q849" s="11" t="s">
        <v>8323</v>
      </c>
      <c r="R849" t="s">
        <v>8325</v>
      </c>
      <c r="S849" s="15">
        <f t="shared" si="58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6"/>
        <v>100</v>
      </c>
      <c r="P850" s="9">
        <f t="shared" si="57"/>
        <v>18.75</v>
      </c>
      <c r="Q850" s="11" t="s">
        <v>8323</v>
      </c>
      <c r="R850" t="s">
        <v>8325</v>
      </c>
      <c r="S850" s="15">
        <f t="shared" si="58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6"/>
        <v>120</v>
      </c>
      <c r="P851" s="9">
        <f t="shared" si="57"/>
        <v>41.7</v>
      </c>
      <c r="Q851" s="11" t="s">
        <v>8323</v>
      </c>
      <c r="R851" t="s">
        <v>8325</v>
      </c>
      <c r="S851" s="15">
        <f t="shared" si="58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6"/>
        <v>155</v>
      </c>
      <c r="P852" s="9">
        <f t="shared" si="57"/>
        <v>46.67</v>
      </c>
      <c r="Q852" s="11" t="s">
        <v>8323</v>
      </c>
      <c r="R852" t="s">
        <v>8325</v>
      </c>
      <c r="S852" s="15">
        <f t="shared" si="58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6"/>
        <v>130</v>
      </c>
      <c r="P853" s="9">
        <f t="shared" si="57"/>
        <v>37.270000000000003</v>
      </c>
      <c r="Q853" s="11" t="s">
        <v>8323</v>
      </c>
      <c r="R853" t="s">
        <v>8325</v>
      </c>
      <c r="S853" s="15">
        <f t="shared" si="58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6"/>
        <v>105</v>
      </c>
      <c r="P854" s="9">
        <f t="shared" si="57"/>
        <v>59.26</v>
      </c>
      <c r="Q854" s="11" t="s">
        <v>8323</v>
      </c>
      <c r="R854" t="s">
        <v>8325</v>
      </c>
      <c r="S854" s="15">
        <f t="shared" si="58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6"/>
        <v>100</v>
      </c>
      <c r="P855" s="9">
        <f t="shared" si="57"/>
        <v>30</v>
      </c>
      <c r="Q855" s="11" t="s">
        <v>8323</v>
      </c>
      <c r="R855" t="s">
        <v>8325</v>
      </c>
      <c r="S855" s="15">
        <f t="shared" si="58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6"/>
        <v>118</v>
      </c>
      <c r="P856" s="9">
        <f t="shared" si="57"/>
        <v>65.86</v>
      </c>
      <c r="Q856" s="11" t="s">
        <v>8323</v>
      </c>
      <c r="R856" t="s">
        <v>8325</v>
      </c>
      <c r="S856" s="15">
        <f t="shared" si="58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6"/>
        <v>103</v>
      </c>
      <c r="P857" s="9">
        <f t="shared" si="57"/>
        <v>31.91</v>
      </c>
      <c r="Q857" s="11" t="s">
        <v>8323</v>
      </c>
      <c r="R857" t="s">
        <v>8325</v>
      </c>
      <c r="S857" s="15">
        <f t="shared" si="58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6"/>
        <v>218</v>
      </c>
      <c r="P858" s="9">
        <f t="shared" si="57"/>
        <v>19.46</v>
      </c>
      <c r="Q858" s="11" t="s">
        <v>8323</v>
      </c>
      <c r="R858" t="s">
        <v>8325</v>
      </c>
      <c r="S858" s="15">
        <f t="shared" si="58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6"/>
        <v>100</v>
      </c>
      <c r="P859" s="9">
        <f t="shared" si="57"/>
        <v>50</v>
      </c>
      <c r="Q859" s="11" t="s">
        <v>8323</v>
      </c>
      <c r="R859" t="s">
        <v>8325</v>
      </c>
      <c r="S859" s="15">
        <f t="shared" si="58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6"/>
        <v>144</v>
      </c>
      <c r="P860" s="9">
        <f t="shared" si="57"/>
        <v>22.74</v>
      </c>
      <c r="Q860" s="11" t="s">
        <v>8323</v>
      </c>
      <c r="R860" t="s">
        <v>8325</v>
      </c>
      <c r="S860" s="15">
        <f t="shared" si="58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6"/>
        <v>105</v>
      </c>
      <c r="P861" s="9">
        <f t="shared" si="57"/>
        <v>42.72</v>
      </c>
      <c r="Q861" s="11" t="s">
        <v>8323</v>
      </c>
      <c r="R861" t="s">
        <v>8325</v>
      </c>
      <c r="S861" s="15">
        <f t="shared" si="58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6"/>
        <v>18</v>
      </c>
      <c r="P862" s="9">
        <f t="shared" si="57"/>
        <v>52.92</v>
      </c>
      <c r="Q862" s="11" t="s">
        <v>8323</v>
      </c>
      <c r="R862" t="s">
        <v>8326</v>
      </c>
      <c r="S862" s="15">
        <f t="shared" si="58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6"/>
        <v>2</v>
      </c>
      <c r="P863" s="9">
        <f t="shared" si="57"/>
        <v>50.5</v>
      </c>
      <c r="Q863" s="11" t="s">
        <v>8323</v>
      </c>
      <c r="R863" t="s">
        <v>8326</v>
      </c>
      <c r="S863" s="15">
        <f t="shared" si="58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6"/>
        <v>0</v>
      </c>
      <c r="P864" s="9">
        <f t="shared" si="57"/>
        <v>42.5</v>
      </c>
      <c r="Q864" s="11" t="s">
        <v>8323</v>
      </c>
      <c r="R864" t="s">
        <v>8326</v>
      </c>
      <c r="S864" s="15">
        <f t="shared" si="58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6"/>
        <v>5</v>
      </c>
      <c r="P865" s="9">
        <f t="shared" si="57"/>
        <v>18</v>
      </c>
      <c r="Q865" s="11" t="s">
        <v>8323</v>
      </c>
      <c r="R865" t="s">
        <v>8326</v>
      </c>
      <c r="S865" s="15">
        <f t="shared" si="58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6"/>
        <v>42</v>
      </c>
      <c r="P866" s="9">
        <f t="shared" si="57"/>
        <v>34.18</v>
      </c>
      <c r="Q866" s="11" t="s">
        <v>8323</v>
      </c>
      <c r="R866" t="s">
        <v>8326</v>
      </c>
      <c r="S866" s="15">
        <f t="shared" si="58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6"/>
        <v>2</v>
      </c>
      <c r="P867" s="9">
        <f t="shared" si="57"/>
        <v>22.5</v>
      </c>
      <c r="Q867" s="11" t="s">
        <v>8323</v>
      </c>
      <c r="R867" t="s">
        <v>8326</v>
      </c>
      <c r="S867" s="15">
        <f t="shared" si="58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6"/>
        <v>18</v>
      </c>
      <c r="P868" s="9">
        <f t="shared" si="57"/>
        <v>58.18</v>
      </c>
      <c r="Q868" s="11" t="s">
        <v>8323</v>
      </c>
      <c r="R868" t="s">
        <v>8326</v>
      </c>
      <c r="S868" s="15">
        <f t="shared" si="58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6"/>
        <v>24</v>
      </c>
      <c r="P869" s="9">
        <f t="shared" si="57"/>
        <v>109.18</v>
      </c>
      <c r="Q869" s="11" t="s">
        <v>8323</v>
      </c>
      <c r="R869" t="s">
        <v>8326</v>
      </c>
      <c r="S869" s="15">
        <f t="shared" si="58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6"/>
        <v>0</v>
      </c>
      <c r="P870" s="9">
        <f t="shared" si="57"/>
        <v>50</v>
      </c>
      <c r="Q870" s="11" t="s">
        <v>8323</v>
      </c>
      <c r="R870" t="s">
        <v>8326</v>
      </c>
      <c r="S870" s="15">
        <f t="shared" si="58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6"/>
        <v>12</v>
      </c>
      <c r="P871" s="9">
        <f t="shared" si="57"/>
        <v>346.67</v>
      </c>
      <c r="Q871" s="11" t="s">
        <v>8323</v>
      </c>
      <c r="R871" t="s">
        <v>8326</v>
      </c>
      <c r="S871" s="15">
        <f t="shared" si="58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6"/>
        <v>0</v>
      </c>
      <c r="P872" s="9">
        <f t="shared" si="57"/>
        <v>12.4</v>
      </c>
      <c r="Q872" s="11" t="s">
        <v>8323</v>
      </c>
      <c r="R872" t="s">
        <v>8326</v>
      </c>
      <c r="S872" s="15">
        <f t="shared" si="58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6"/>
        <v>5</v>
      </c>
      <c r="P873" s="9">
        <f t="shared" si="57"/>
        <v>27.08</v>
      </c>
      <c r="Q873" s="11" t="s">
        <v>8323</v>
      </c>
      <c r="R873" t="s">
        <v>8326</v>
      </c>
      <c r="S873" s="15">
        <f t="shared" si="58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6"/>
        <v>1</v>
      </c>
      <c r="P874" s="9">
        <f t="shared" si="57"/>
        <v>32.5</v>
      </c>
      <c r="Q874" s="11" t="s">
        <v>8323</v>
      </c>
      <c r="R874" t="s">
        <v>8326</v>
      </c>
      <c r="S874" s="15">
        <f t="shared" si="58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6"/>
        <v>1</v>
      </c>
      <c r="P875" s="9">
        <f t="shared" si="57"/>
        <v>9</v>
      </c>
      <c r="Q875" s="11" t="s">
        <v>8323</v>
      </c>
      <c r="R875" t="s">
        <v>8326</v>
      </c>
      <c r="S875" s="15">
        <f t="shared" si="58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6"/>
        <v>24</v>
      </c>
      <c r="P876" s="9">
        <f t="shared" si="57"/>
        <v>34.76</v>
      </c>
      <c r="Q876" s="11" t="s">
        <v>8323</v>
      </c>
      <c r="R876" t="s">
        <v>8326</v>
      </c>
      <c r="S876" s="15">
        <f t="shared" si="58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6"/>
        <v>0</v>
      </c>
      <c r="P877" s="9">
        <f t="shared" si="57"/>
        <v>0</v>
      </c>
      <c r="Q877" s="11" t="s">
        <v>8323</v>
      </c>
      <c r="R877" t="s">
        <v>8326</v>
      </c>
      <c r="S877" s="15">
        <f t="shared" si="58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6"/>
        <v>41</v>
      </c>
      <c r="P878" s="9">
        <f t="shared" si="57"/>
        <v>28.58</v>
      </c>
      <c r="Q878" s="11" t="s">
        <v>8323</v>
      </c>
      <c r="R878" t="s">
        <v>8326</v>
      </c>
      <c r="S878" s="15">
        <f t="shared" si="58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6"/>
        <v>68</v>
      </c>
      <c r="P879" s="9">
        <f t="shared" si="57"/>
        <v>46.59</v>
      </c>
      <c r="Q879" s="11" t="s">
        <v>8323</v>
      </c>
      <c r="R879" t="s">
        <v>8326</v>
      </c>
      <c r="S879" s="15">
        <f t="shared" si="58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6"/>
        <v>1</v>
      </c>
      <c r="P880" s="9">
        <f t="shared" si="57"/>
        <v>32.5</v>
      </c>
      <c r="Q880" s="11" t="s">
        <v>8323</v>
      </c>
      <c r="R880" t="s">
        <v>8326</v>
      </c>
      <c r="S880" s="15">
        <f t="shared" si="58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6"/>
        <v>31</v>
      </c>
      <c r="P881" s="9">
        <f t="shared" si="57"/>
        <v>21.47</v>
      </c>
      <c r="Q881" s="11" t="s">
        <v>8323</v>
      </c>
      <c r="R881" t="s">
        <v>8326</v>
      </c>
      <c r="S881" s="15">
        <f t="shared" si="58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6"/>
        <v>3</v>
      </c>
      <c r="P882" s="9">
        <f t="shared" si="57"/>
        <v>14.13</v>
      </c>
      <c r="Q882" s="11" t="s">
        <v>8323</v>
      </c>
      <c r="R882" t="s">
        <v>8327</v>
      </c>
      <c r="S882" s="15">
        <f t="shared" si="58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6"/>
        <v>1</v>
      </c>
      <c r="P883" s="9">
        <f t="shared" si="57"/>
        <v>30</v>
      </c>
      <c r="Q883" s="11" t="s">
        <v>8323</v>
      </c>
      <c r="R883" t="s">
        <v>8327</v>
      </c>
      <c r="S883" s="15">
        <f t="shared" si="58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6"/>
        <v>20</v>
      </c>
      <c r="P884" s="9">
        <f t="shared" si="57"/>
        <v>21.57</v>
      </c>
      <c r="Q884" s="11" t="s">
        <v>8323</v>
      </c>
      <c r="R884" t="s">
        <v>8327</v>
      </c>
      <c r="S884" s="15">
        <f t="shared" si="58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6"/>
        <v>40</v>
      </c>
      <c r="P885" s="9">
        <f t="shared" si="57"/>
        <v>83.38</v>
      </c>
      <c r="Q885" s="11" t="s">
        <v>8323</v>
      </c>
      <c r="R885" t="s">
        <v>8327</v>
      </c>
      <c r="S885" s="15">
        <f t="shared" si="58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6"/>
        <v>1</v>
      </c>
      <c r="P886" s="9">
        <f t="shared" si="57"/>
        <v>10</v>
      </c>
      <c r="Q886" s="11" t="s">
        <v>8323</v>
      </c>
      <c r="R886" t="s">
        <v>8327</v>
      </c>
      <c r="S886" s="15">
        <f t="shared" si="58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6"/>
        <v>75</v>
      </c>
      <c r="P887" s="9">
        <f t="shared" si="57"/>
        <v>35.71</v>
      </c>
      <c r="Q887" s="11" t="s">
        <v>8323</v>
      </c>
      <c r="R887" t="s">
        <v>8327</v>
      </c>
      <c r="S887" s="15">
        <f t="shared" si="58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6"/>
        <v>41</v>
      </c>
      <c r="P888" s="9">
        <f t="shared" si="57"/>
        <v>29.29</v>
      </c>
      <c r="Q888" s="11" t="s">
        <v>8323</v>
      </c>
      <c r="R888" t="s">
        <v>8327</v>
      </c>
      <c r="S888" s="15">
        <f t="shared" si="58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6"/>
        <v>0</v>
      </c>
      <c r="P889" s="9">
        <f t="shared" si="57"/>
        <v>0</v>
      </c>
      <c r="Q889" s="11" t="s">
        <v>8323</v>
      </c>
      <c r="R889" t="s">
        <v>8327</v>
      </c>
      <c r="S889" s="15">
        <f t="shared" si="58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6"/>
        <v>7</v>
      </c>
      <c r="P890" s="9">
        <f t="shared" si="57"/>
        <v>18</v>
      </c>
      <c r="Q890" s="11" t="s">
        <v>8323</v>
      </c>
      <c r="R890" t="s">
        <v>8327</v>
      </c>
      <c r="S890" s="15">
        <f t="shared" si="58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6"/>
        <v>9</v>
      </c>
      <c r="P891" s="9">
        <f t="shared" si="57"/>
        <v>73.760000000000005</v>
      </c>
      <c r="Q891" s="11" t="s">
        <v>8323</v>
      </c>
      <c r="R891" t="s">
        <v>8327</v>
      </c>
      <c r="S891" s="15">
        <f t="shared" si="58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6"/>
        <v>4</v>
      </c>
      <c r="P892" s="9">
        <f t="shared" si="57"/>
        <v>31.25</v>
      </c>
      <c r="Q892" s="11" t="s">
        <v>8323</v>
      </c>
      <c r="R892" t="s">
        <v>8327</v>
      </c>
      <c r="S892" s="15">
        <f t="shared" si="58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6"/>
        <v>3</v>
      </c>
      <c r="P893" s="9">
        <f t="shared" si="57"/>
        <v>28.89</v>
      </c>
      <c r="Q893" s="11" t="s">
        <v>8323</v>
      </c>
      <c r="R893" t="s">
        <v>8327</v>
      </c>
      <c r="S893" s="15">
        <f t="shared" si="58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6"/>
        <v>41</v>
      </c>
      <c r="P894" s="9">
        <f t="shared" si="57"/>
        <v>143.82</v>
      </c>
      <c r="Q894" s="11" t="s">
        <v>8323</v>
      </c>
      <c r="R894" t="s">
        <v>8327</v>
      </c>
      <c r="S894" s="15">
        <f t="shared" si="58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6"/>
        <v>10</v>
      </c>
      <c r="P895" s="9">
        <f t="shared" si="57"/>
        <v>40</v>
      </c>
      <c r="Q895" s="11" t="s">
        <v>8323</v>
      </c>
      <c r="R895" t="s">
        <v>8327</v>
      </c>
      <c r="S895" s="15">
        <f t="shared" si="58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6"/>
        <v>39</v>
      </c>
      <c r="P896" s="9">
        <f t="shared" si="57"/>
        <v>147.81</v>
      </c>
      <c r="Q896" s="11" t="s">
        <v>8323</v>
      </c>
      <c r="R896" t="s">
        <v>8327</v>
      </c>
      <c r="S896" s="15">
        <f t="shared" si="58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6"/>
        <v>2</v>
      </c>
      <c r="P897" s="9">
        <f t="shared" si="57"/>
        <v>27.86</v>
      </c>
      <c r="Q897" s="11" t="s">
        <v>8323</v>
      </c>
      <c r="R897" t="s">
        <v>8327</v>
      </c>
      <c r="S897" s="15">
        <f t="shared" si="58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6"/>
        <v>40</v>
      </c>
      <c r="P898" s="9">
        <f t="shared" si="57"/>
        <v>44.44</v>
      </c>
      <c r="Q898" s="11" t="s">
        <v>8323</v>
      </c>
      <c r="R898" t="s">
        <v>8327</v>
      </c>
      <c r="S898" s="15">
        <f t="shared" si="58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si="57"/>
        <v>0</v>
      </c>
      <c r="Q899" s="11" t="s">
        <v>8323</v>
      </c>
      <c r="R899" t="s">
        <v>8327</v>
      </c>
      <c r="S899" s="15">
        <f t="shared" si="58"/>
        <v>41211.688750000001</v>
      </c>
      <c r="T899">
        <f t="shared" si="55"/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>
        <f t="shared" ref="T900:T963" si="59">YEAR(S900)</f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ref="O906:O969" si="60">ROUND(E906/D906*100,0)</f>
        <v>0</v>
      </c>
      <c r="P906" s="9">
        <f t="shared" ref="P906:P969" si="61">IFERROR(ROUND(E906/L906,2),0)</f>
        <v>50.33</v>
      </c>
      <c r="Q906" s="11" t="s">
        <v>8323</v>
      </c>
      <c r="R906" t="s">
        <v>8326</v>
      </c>
      <c r="S906" s="15">
        <f t="shared" ref="S906:S969" si="62">(((J906/60)/60)/24)+DATE(1970,1,1)</f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60"/>
        <v>3</v>
      </c>
      <c r="P907" s="9">
        <f t="shared" si="61"/>
        <v>32.67</v>
      </c>
      <c r="Q907" s="11" t="s">
        <v>8323</v>
      </c>
      <c r="R907" t="s">
        <v>8326</v>
      </c>
      <c r="S907" s="15">
        <f t="shared" si="62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0"/>
        <v>0</v>
      </c>
      <c r="P908" s="9">
        <f t="shared" si="61"/>
        <v>0</v>
      </c>
      <c r="Q908" s="11" t="s">
        <v>8323</v>
      </c>
      <c r="R908" t="s">
        <v>8326</v>
      </c>
      <c r="S908" s="15">
        <f t="shared" si="62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0"/>
        <v>0</v>
      </c>
      <c r="P909" s="9">
        <f t="shared" si="61"/>
        <v>0</v>
      </c>
      <c r="Q909" s="11" t="s">
        <v>8323</v>
      </c>
      <c r="R909" t="s">
        <v>8326</v>
      </c>
      <c r="S909" s="15">
        <f t="shared" si="62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0"/>
        <v>0</v>
      </c>
      <c r="P910" s="9">
        <f t="shared" si="61"/>
        <v>0</v>
      </c>
      <c r="Q910" s="11" t="s">
        <v>8323</v>
      </c>
      <c r="R910" t="s">
        <v>8326</v>
      </c>
      <c r="S910" s="15">
        <f t="shared" si="62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0"/>
        <v>3</v>
      </c>
      <c r="P911" s="9">
        <f t="shared" si="61"/>
        <v>65</v>
      </c>
      <c r="Q911" s="11" t="s">
        <v>8323</v>
      </c>
      <c r="R911" t="s">
        <v>8326</v>
      </c>
      <c r="S911" s="15">
        <f t="shared" si="62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0"/>
        <v>22</v>
      </c>
      <c r="P912" s="9">
        <f t="shared" si="61"/>
        <v>24.6</v>
      </c>
      <c r="Q912" s="11" t="s">
        <v>8323</v>
      </c>
      <c r="R912" t="s">
        <v>8326</v>
      </c>
      <c r="S912" s="15">
        <f t="shared" si="62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0"/>
        <v>0</v>
      </c>
      <c r="P913" s="9">
        <f t="shared" si="61"/>
        <v>0</v>
      </c>
      <c r="Q913" s="11" t="s">
        <v>8323</v>
      </c>
      <c r="R913" t="s">
        <v>8326</v>
      </c>
      <c r="S913" s="15">
        <f t="shared" si="62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0"/>
        <v>1</v>
      </c>
      <c r="P914" s="9">
        <f t="shared" si="61"/>
        <v>15</v>
      </c>
      <c r="Q914" s="11" t="s">
        <v>8323</v>
      </c>
      <c r="R914" t="s">
        <v>8326</v>
      </c>
      <c r="S914" s="15">
        <f t="shared" si="62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0"/>
        <v>7</v>
      </c>
      <c r="P915" s="9">
        <f t="shared" si="61"/>
        <v>82.58</v>
      </c>
      <c r="Q915" s="11" t="s">
        <v>8323</v>
      </c>
      <c r="R915" t="s">
        <v>8326</v>
      </c>
      <c r="S915" s="15">
        <f t="shared" si="62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0"/>
        <v>0</v>
      </c>
      <c r="P916" s="9">
        <f t="shared" si="61"/>
        <v>0</v>
      </c>
      <c r="Q916" s="11" t="s">
        <v>8323</v>
      </c>
      <c r="R916" t="s">
        <v>8326</v>
      </c>
      <c r="S916" s="15">
        <f t="shared" si="62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0"/>
        <v>6</v>
      </c>
      <c r="P917" s="9">
        <f t="shared" si="61"/>
        <v>41.67</v>
      </c>
      <c r="Q917" s="11" t="s">
        <v>8323</v>
      </c>
      <c r="R917" t="s">
        <v>8326</v>
      </c>
      <c r="S917" s="15">
        <f t="shared" si="62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0"/>
        <v>0</v>
      </c>
      <c r="P918" s="9">
        <f t="shared" si="61"/>
        <v>0</v>
      </c>
      <c r="Q918" s="11" t="s">
        <v>8323</v>
      </c>
      <c r="R918" t="s">
        <v>8326</v>
      </c>
      <c r="S918" s="15">
        <f t="shared" si="62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0"/>
        <v>1</v>
      </c>
      <c r="P919" s="9">
        <f t="shared" si="61"/>
        <v>30</v>
      </c>
      <c r="Q919" s="11" t="s">
        <v>8323</v>
      </c>
      <c r="R919" t="s">
        <v>8326</v>
      </c>
      <c r="S919" s="15">
        <f t="shared" si="62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0"/>
        <v>5</v>
      </c>
      <c r="P920" s="9">
        <f t="shared" si="61"/>
        <v>19.600000000000001</v>
      </c>
      <c r="Q920" s="11" t="s">
        <v>8323</v>
      </c>
      <c r="R920" t="s">
        <v>8326</v>
      </c>
      <c r="S920" s="15">
        <f t="shared" si="62"/>
        <v>41944.916215277779</v>
      </c>
      <c r="T920">
        <f t="shared" si="59"/>
        <v>2014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0"/>
        <v>1</v>
      </c>
      <c r="P921" s="9">
        <f t="shared" si="61"/>
        <v>100</v>
      </c>
      <c r="Q921" s="11" t="s">
        <v>8323</v>
      </c>
      <c r="R921" t="s">
        <v>8326</v>
      </c>
      <c r="S921" s="15">
        <f t="shared" si="62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0"/>
        <v>0</v>
      </c>
      <c r="P922" s="9">
        <f t="shared" si="61"/>
        <v>0</v>
      </c>
      <c r="Q922" s="11" t="s">
        <v>8323</v>
      </c>
      <c r="R922" t="s">
        <v>8326</v>
      </c>
      <c r="S922" s="15">
        <f t="shared" si="62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0"/>
        <v>31</v>
      </c>
      <c r="P923" s="9">
        <f t="shared" si="61"/>
        <v>231.75</v>
      </c>
      <c r="Q923" s="11" t="s">
        <v>8323</v>
      </c>
      <c r="R923" t="s">
        <v>8326</v>
      </c>
      <c r="S923" s="15">
        <f t="shared" si="62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0"/>
        <v>21</v>
      </c>
      <c r="P924" s="9">
        <f t="shared" si="61"/>
        <v>189.33</v>
      </c>
      <c r="Q924" s="11" t="s">
        <v>8323</v>
      </c>
      <c r="R924" t="s">
        <v>8326</v>
      </c>
      <c r="S924" s="15">
        <f t="shared" si="62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0"/>
        <v>2</v>
      </c>
      <c r="P925" s="9">
        <f t="shared" si="61"/>
        <v>55</v>
      </c>
      <c r="Q925" s="11" t="s">
        <v>8323</v>
      </c>
      <c r="R925" t="s">
        <v>8326</v>
      </c>
      <c r="S925" s="15">
        <f t="shared" si="62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0"/>
        <v>11</v>
      </c>
      <c r="P926" s="9">
        <f t="shared" si="61"/>
        <v>21.8</v>
      </c>
      <c r="Q926" s="11" t="s">
        <v>8323</v>
      </c>
      <c r="R926" t="s">
        <v>8326</v>
      </c>
      <c r="S926" s="15">
        <f t="shared" si="62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0"/>
        <v>3</v>
      </c>
      <c r="P927" s="9">
        <f t="shared" si="61"/>
        <v>32</v>
      </c>
      <c r="Q927" s="11" t="s">
        <v>8323</v>
      </c>
      <c r="R927" t="s">
        <v>8326</v>
      </c>
      <c r="S927" s="15">
        <f t="shared" si="62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0"/>
        <v>0</v>
      </c>
      <c r="P928" s="9">
        <f t="shared" si="61"/>
        <v>0</v>
      </c>
      <c r="Q928" s="11" t="s">
        <v>8323</v>
      </c>
      <c r="R928" t="s">
        <v>8326</v>
      </c>
      <c r="S928" s="15">
        <f t="shared" si="62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0"/>
        <v>0</v>
      </c>
      <c r="P929" s="9">
        <f t="shared" si="61"/>
        <v>0</v>
      </c>
      <c r="Q929" s="11" t="s">
        <v>8323</v>
      </c>
      <c r="R929" t="s">
        <v>8326</v>
      </c>
      <c r="S929" s="15">
        <f t="shared" si="62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0"/>
        <v>11</v>
      </c>
      <c r="P930" s="9">
        <f t="shared" si="61"/>
        <v>56.25</v>
      </c>
      <c r="Q930" s="11" t="s">
        <v>8323</v>
      </c>
      <c r="R930" t="s">
        <v>8326</v>
      </c>
      <c r="S930" s="15">
        <f t="shared" si="62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0"/>
        <v>0</v>
      </c>
      <c r="P931" s="9">
        <f t="shared" si="61"/>
        <v>0</v>
      </c>
      <c r="Q931" s="11" t="s">
        <v>8323</v>
      </c>
      <c r="R931" t="s">
        <v>8326</v>
      </c>
      <c r="S931" s="15">
        <f t="shared" si="62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0"/>
        <v>38</v>
      </c>
      <c r="P932" s="9">
        <f t="shared" si="61"/>
        <v>69</v>
      </c>
      <c r="Q932" s="11" t="s">
        <v>8323</v>
      </c>
      <c r="R932" t="s">
        <v>8326</v>
      </c>
      <c r="S932" s="15">
        <f t="shared" si="62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0"/>
        <v>7</v>
      </c>
      <c r="P933" s="9">
        <f t="shared" si="61"/>
        <v>18.71</v>
      </c>
      <c r="Q933" s="11" t="s">
        <v>8323</v>
      </c>
      <c r="R933" t="s">
        <v>8326</v>
      </c>
      <c r="S933" s="15">
        <f t="shared" si="62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0"/>
        <v>15</v>
      </c>
      <c r="P934" s="9">
        <f t="shared" si="61"/>
        <v>46.03</v>
      </c>
      <c r="Q934" s="11" t="s">
        <v>8323</v>
      </c>
      <c r="R934" t="s">
        <v>8326</v>
      </c>
      <c r="S934" s="15">
        <f t="shared" si="62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0"/>
        <v>6</v>
      </c>
      <c r="P935" s="9">
        <f t="shared" si="61"/>
        <v>60</v>
      </c>
      <c r="Q935" s="11" t="s">
        <v>8323</v>
      </c>
      <c r="R935" t="s">
        <v>8326</v>
      </c>
      <c r="S935" s="15">
        <f t="shared" si="62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0"/>
        <v>30</v>
      </c>
      <c r="P936" s="9">
        <f t="shared" si="61"/>
        <v>50.67</v>
      </c>
      <c r="Q936" s="11" t="s">
        <v>8323</v>
      </c>
      <c r="R936" t="s">
        <v>8326</v>
      </c>
      <c r="S936" s="15">
        <f t="shared" si="62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0"/>
        <v>1</v>
      </c>
      <c r="P937" s="9">
        <f t="shared" si="61"/>
        <v>25</v>
      </c>
      <c r="Q937" s="11" t="s">
        <v>8323</v>
      </c>
      <c r="R937" t="s">
        <v>8326</v>
      </c>
      <c r="S937" s="15">
        <f t="shared" si="62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0"/>
        <v>0</v>
      </c>
      <c r="P938" s="9">
        <f t="shared" si="61"/>
        <v>0</v>
      </c>
      <c r="Q938" s="11" t="s">
        <v>8323</v>
      </c>
      <c r="R938" t="s">
        <v>8326</v>
      </c>
      <c r="S938" s="15">
        <f t="shared" si="62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0"/>
        <v>1</v>
      </c>
      <c r="P939" s="9">
        <f t="shared" si="61"/>
        <v>20</v>
      </c>
      <c r="Q939" s="11" t="s">
        <v>8323</v>
      </c>
      <c r="R939" t="s">
        <v>8326</v>
      </c>
      <c r="S939" s="15">
        <f t="shared" si="62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0"/>
        <v>0</v>
      </c>
      <c r="P940" s="9">
        <f t="shared" si="61"/>
        <v>25</v>
      </c>
      <c r="Q940" s="11" t="s">
        <v>8323</v>
      </c>
      <c r="R940" t="s">
        <v>8326</v>
      </c>
      <c r="S940" s="15">
        <f t="shared" si="62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0"/>
        <v>1</v>
      </c>
      <c r="P941" s="9">
        <f t="shared" si="61"/>
        <v>20</v>
      </c>
      <c r="Q941" s="11" t="s">
        <v>8323</v>
      </c>
      <c r="R941" t="s">
        <v>8326</v>
      </c>
      <c r="S941" s="15">
        <f t="shared" si="62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0"/>
        <v>17</v>
      </c>
      <c r="P942" s="9">
        <f t="shared" si="61"/>
        <v>110.29</v>
      </c>
      <c r="Q942" s="11" t="s">
        <v>8317</v>
      </c>
      <c r="R942" t="s">
        <v>8319</v>
      </c>
      <c r="S942" s="15">
        <f t="shared" si="62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0"/>
        <v>2</v>
      </c>
      <c r="P943" s="9">
        <f t="shared" si="61"/>
        <v>37.450000000000003</v>
      </c>
      <c r="Q943" s="11" t="s">
        <v>8317</v>
      </c>
      <c r="R943" t="s">
        <v>8319</v>
      </c>
      <c r="S943" s="15">
        <f t="shared" si="62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0"/>
        <v>9</v>
      </c>
      <c r="P944" s="9">
        <f t="shared" si="61"/>
        <v>41.75</v>
      </c>
      <c r="Q944" s="11" t="s">
        <v>8317</v>
      </c>
      <c r="R944" t="s">
        <v>8319</v>
      </c>
      <c r="S944" s="15">
        <f t="shared" si="62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0"/>
        <v>10</v>
      </c>
      <c r="P945" s="9">
        <f t="shared" si="61"/>
        <v>24.08</v>
      </c>
      <c r="Q945" s="11" t="s">
        <v>8317</v>
      </c>
      <c r="R945" t="s">
        <v>8319</v>
      </c>
      <c r="S945" s="15">
        <f t="shared" si="62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0"/>
        <v>13</v>
      </c>
      <c r="P946" s="9">
        <f t="shared" si="61"/>
        <v>69.41</v>
      </c>
      <c r="Q946" s="11" t="s">
        <v>8317</v>
      </c>
      <c r="R946" t="s">
        <v>8319</v>
      </c>
      <c r="S946" s="15">
        <f t="shared" si="62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0"/>
        <v>2</v>
      </c>
      <c r="P947" s="9">
        <f t="shared" si="61"/>
        <v>155.25</v>
      </c>
      <c r="Q947" s="11" t="s">
        <v>8317</v>
      </c>
      <c r="R947" t="s">
        <v>8319</v>
      </c>
      <c r="S947" s="15">
        <f t="shared" si="62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0"/>
        <v>2</v>
      </c>
      <c r="P948" s="9">
        <f t="shared" si="61"/>
        <v>57.2</v>
      </c>
      <c r="Q948" s="11" t="s">
        <v>8317</v>
      </c>
      <c r="R948" t="s">
        <v>8319</v>
      </c>
      <c r="S948" s="15">
        <f t="shared" si="62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0"/>
        <v>0</v>
      </c>
      <c r="P949" s="9">
        <f t="shared" si="61"/>
        <v>0</v>
      </c>
      <c r="Q949" s="11" t="s">
        <v>8317</v>
      </c>
      <c r="R949" t="s">
        <v>8319</v>
      </c>
      <c r="S949" s="15">
        <f t="shared" si="62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0"/>
        <v>12</v>
      </c>
      <c r="P950" s="9">
        <f t="shared" si="61"/>
        <v>60</v>
      </c>
      <c r="Q950" s="11" t="s">
        <v>8317</v>
      </c>
      <c r="R950" t="s">
        <v>8319</v>
      </c>
      <c r="S950" s="15">
        <f t="shared" si="62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0"/>
        <v>1</v>
      </c>
      <c r="P951" s="9">
        <f t="shared" si="61"/>
        <v>39</v>
      </c>
      <c r="Q951" s="11" t="s">
        <v>8317</v>
      </c>
      <c r="R951" t="s">
        <v>8319</v>
      </c>
      <c r="S951" s="15">
        <f t="shared" si="62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0"/>
        <v>28</v>
      </c>
      <c r="P952" s="9">
        <f t="shared" si="61"/>
        <v>58.42</v>
      </c>
      <c r="Q952" s="11" t="s">
        <v>8317</v>
      </c>
      <c r="R952" t="s">
        <v>8319</v>
      </c>
      <c r="S952" s="15">
        <f t="shared" si="62"/>
        <v>42356.750706018516</v>
      </c>
      <c r="T952">
        <f t="shared" si="59"/>
        <v>2015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0"/>
        <v>38</v>
      </c>
      <c r="P953" s="9">
        <f t="shared" si="61"/>
        <v>158.63999999999999</v>
      </c>
      <c r="Q953" s="11" t="s">
        <v>8317</v>
      </c>
      <c r="R953" t="s">
        <v>8319</v>
      </c>
      <c r="S953" s="15">
        <f t="shared" si="62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0"/>
        <v>40</v>
      </c>
      <c r="P954" s="9">
        <f t="shared" si="61"/>
        <v>99.86</v>
      </c>
      <c r="Q954" s="11" t="s">
        <v>8317</v>
      </c>
      <c r="R954" t="s">
        <v>8319</v>
      </c>
      <c r="S954" s="15">
        <f t="shared" si="62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0"/>
        <v>1</v>
      </c>
      <c r="P955" s="9">
        <f t="shared" si="61"/>
        <v>25.2</v>
      </c>
      <c r="Q955" s="11" t="s">
        <v>8317</v>
      </c>
      <c r="R955" t="s">
        <v>8319</v>
      </c>
      <c r="S955" s="15">
        <f t="shared" si="62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0"/>
        <v>43</v>
      </c>
      <c r="P956" s="9">
        <f t="shared" si="61"/>
        <v>89.19</v>
      </c>
      <c r="Q956" s="11" t="s">
        <v>8317</v>
      </c>
      <c r="R956" t="s">
        <v>8319</v>
      </c>
      <c r="S956" s="15">
        <f t="shared" si="62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0"/>
        <v>6</v>
      </c>
      <c r="P957" s="9">
        <f t="shared" si="61"/>
        <v>182.62</v>
      </c>
      <c r="Q957" s="11" t="s">
        <v>8317</v>
      </c>
      <c r="R957" t="s">
        <v>8319</v>
      </c>
      <c r="S957" s="15">
        <f t="shared" si="62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0"/>
        <v>2</v>
      </c>
      <c r="P958" s="9">
        <f t="shared" si="61"/>
        <v>50.65</v>
      </c>
      <c r="Q958" s="11" t="s">
        <v>8317</v>
      </c>
      <c r="R958" t="s">
        <v>8319</v>
      </c>
      <c r="S958" s="15">
        <f t="shared" si="62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0"/>
        <v>2</v>
      </c>
      <c r="P959" s="9">
        <f t="shared" si="61"/>
        <v>33.29</v>
      </c>
      <c r="Q959" s="11" t="s">
        <v>8317</v>
      </c>
      <c r="R959" t="s">
        <v>8319</v>
      </c>
      <c r="S959" s="15">
        <f t="shared" si="62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0"/>
        <v>11</v>
      </c>
      <c r="P960" s="9">
        <f t="shared" si="61"/>
        <v>51.82</v>
      </c>
      <c r="Q960" s="11" t="s">
        <v>8317</v>
      </c>
      <c r="R960" t="s">
        <v>8319</v>
      </c>
      <c r="S960" s="15">
        <f t="shared" si="62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0"/>
        <v>39</v>
      </c>
      <c r="P961" s="9">
        <f t="shared" si="61"/>
        <v>113.63</v>
      </c>
      <c r="Q961" s="11" t="s">
        <v>8317</v>
      </c>
      <c r="R961" t="s">
        <v>8319</v>
      </c>
      <c r="S961" s="15">
        <f t="shared" si="62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0"/>
        <v>46</v>
      </c>
      <c r="P962" s="9">
        <f t="shared" si="61"/>
        <v>136.46</v>
      </c>
      <c r="Q962" s="11" t="s">
        <v>8317</v>
      </c>
      <c r="R962" t="s">
        <v>8319</v>
      </c>
      <c r="S962" s="15">
        <f t="shared" si="62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si="61"/>
        <v>364.35</v>
      </c>
      <c r="Q963" s="11" t="s">
        <v>8317</v>
      </c>
      <c r="R963" t="s">
        <v>8319</v>
      </c>
      <c r="S963" s="15">
        <f t="shared" si="62"/>
        <v>42740.693692129629</v>
      </c>
      <c r="T963">
        <f t="shared" si="59"/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>
        <f t="shared" ref="T964:T1027" si="63">YEAR(S964)</f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ref="O970:O1033" si="64">ROUND(E970/D970*100,0)</f>
        <v>1</v>
      </c>
      <c r="P970" s="9">
        <f t="shared" ref="P970:P1033" si="65">IFERROR(ROUND(E970/L970,2),0)</f>
        <v>26.5</v>
      </c>
      <c r="Q970" s="11" t="s">
        <v>8317</v>
      </c>
      <c r="R970" t="s">
        <v>8319</v>
      </c>
      <c r="S970" s="15">
        <f t="shared" ref="S970:S1033" si="66">(((J970/60)/60)/24)+DATE(1970,1,1)</f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4"/>
        <v>47</v>
      </c>
      <c r="P971" s="9">
        <f t="shared" si="65"/>
        <v>1272.73</v>
      </c>
      <c r="Q971" s="11" t="s">
        <v>8317</v>
      </c>
      <c r="R971" t="s">
        <v>8319</v>
      </c>
      <c r="S971" s="15">
        <f t="shared" si="66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4"/>
        <v>46</v>
      </c>
      <c r="P972" s="9">
        <f t="shared" si="65"/>
        <v>164</v>
      </c>
      <c r="Q972" s="11" t="s">
        <v>8317</v>
      </c>
      <c r="R972" t="s">
        <v>8319</v>
      </c>
      <c r="S972" s="15">
        <f t="shared" si="66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4"/>
        <v>0</v>
      </c>
      <c r="P973" s="9">
        <f t="shared" si="65"/>
        <v>45.2</v>
      </c>
      <c r="Q973" s="11" t="s">
        <v>8317</v>
      </c>
      <c r="R973" t="s">
        <v>8319</v>
      </c>
      <c r="S973" s="15">
        <f t="shared" si="66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4"/>
        <v>35</v>
      </c>
      <c r="P974" s="9">
        <f t="shared" si="65"/>
        <v>153.88999999999999</v>
      </c>
      <c r="Q974" s="11" t="s">
        <v>8317</v>
      </c>
      <c r="R974" t="s">
        <v>8319</v>
      </c>
      <c r="S974" s="15">
        <f t="shared" si="66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4"/>
        <v>2</v>
      </c>
      <c r="P975" s="9">
        <f t="shared" si="65"/>
        <v>51.38</v>
      </c>
      <c r="Q975" s="11" t="s">
        <v>8317</v>
      </c>
      <c r="R975" t="s">
        <v>8319</v>
      </c>
      <c r="S975" s="15">
        <f t="shared" si="66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4"/>
        <v>1</v>
      </c>
      <c r="P976" s="9">
        <f t="shared" si="65"/>
        <v>93.33</v>
      </c>
      <c r="Q976" s="11" t="s">
        <v>8317</v>
      </c>
      <c r="R976" t="s">
        <v>8319</v>
      </c>
      <c r="S976" s="15">
        <f t="shared" si="66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4"/>
        <v>3</v>
      </c>
      <c r="P977" s="9">
        <f t="shared" si="65"/>
        <v>108.63</v>
      </c>
      <c r="Q977" s="11" t="s">
        <v>8317</v>
      </c>
      <c r="R977" t="s">
        <v>8319</v>
      </c>
      <c r="S977" s="15">
        <f t="shared" si="66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4"/>
        <v>2</v>
      </c>
      <c r="P978" s="9">
        <f t="shared" si="65"/>
        <v>160.5</v>
      </c>
      <c r="Q978" s="11" t="s">
        <v>8317</v>
      </c>
      <c r="R978" t="s">
        <v>8319</v>
      </c>
      <c r="S978" s="15">
        <f t="shared" si="66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4"/>
        <v>34</v>
      </c>
      <c r="P979" s="9">
        <f t="shared" si="65"/>
        <v>75.75</v>
      </c>
      <c r="Q979" s="11" t="s">
        <v>8317</v>
      </c>
      <c r="R979" t="s">
        <v>8319</v>
      </c>
      <c r="S979" s="15">
        <f t="shared" si="66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4"/>
        <v>56</v>
      </c>
      <c r="P980" s="9">
        <f t="shared" si="65"/>
        <v>790.84</v>
      </c>
      <c r="Q980" s="11" t="s">
        <v>8317</v>
      </c>
      <c r="R980" t="s">
        <v>8319</v>
      </c>
      <c r="S980" s="15">
        <f t="shared" si="66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4"/>
        <v>83</v>
      </c>
      <c r="P981" s="9">
        <f t="shared" si="65"/>
        <v>301.94</v>
      </c>
      <c r="Q981" s="11" t="s">
        <v>8317</v>
      </c>
      <c r="R981" t="s">
        <v>8319</v>
      </c>
      <c r="S981" s="15">
        <f t="shared" si="66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4"/>
        <v>15</v>
      </c>
      <c r="P982" s="9">
        <f t="shared" si="65"/>
        <v>47.94</v>
      </c>
      <c r="Q982" s="11" t="s">
        <v>8317</v>
      </c>
      <c r="R982" t="s">
        <v>8319</v>
      </c>
      <c r="S982" s="15">
        <f t="shared" si="66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4"/>
        <v>0</v>
      </c>
      <c r="P983" s="9">
        <f t="shared" si="65"/>
        <v>2.75</v>
      </c>
      <c r="Q983" s="11" t="s">
        <v>8317</v>
      </c>
      <c r="R983" t="s">
        <v>8319</v>
      </c>
      <c r="S983" s="15">
        <f t="shared" si="66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4"/>
        <v>0</v>
      </c>
      <c r="P984" s="9">
        <f t="shared" si="65"/>
        <v>1</v>
      </c>
      <c r="Q984" s="11" t="s">
        <v>8317</v>
      </c>
      <c r="R984" t="s">
        <v>8319</v>
      </c>
      <c r="S984" s="15">
        <f t="shared" si="66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4"/>
        <v>30</v>
      </c>
      <c r="P985" s="9">
        <f t="shared" si="65"/>
        <v>171.79</v>
      </c>
      <c r="Q985" s="11" t="s">
        <v>8317</v>
      </c>
      <c r="R985" t="s">
        <v>8319</v>
      </c>
      <c r="S985" s="15">
        <f t="shared" si="66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4"/>
        <v>1</v>
      </c>
      <c r="P986" s="9">
        <f t="shared" si="65"/>
        <v>35.33</v>
      </c>
      <c r="Q986" s="11" t="s">
        <v>8317</v>
      </c>
      <c r="R986" t="s">
        <v>8319</v>
      </c>
      <c r="S986" s="15">
        <f t="shared" si="66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4"/>
        <v>6</v>
      </c>
      <c r="P987" s="9">
        <f t="shared" si="65"/>
        <v>82.09</v>
      </c>
      <c r="Q987" s="11" t="s">
        <v>8317</v>
      </c>
      <c r="R987" t="s">
        <v>8319</v>
      </c>
      <c r="S987" s="15">
        <f t="shared" si="66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4"/>
        <v>13</v>
      </c>
      <c r="P988" s="9">
        <f t="shared" si="65"/>
        <v>110.87</v>
      </c>
      <c r="Q988" s="11" t="s">
        <v>8317</v>
      </c>
      <c r="R988" t="s">
        <v>8319</v>
      </c>
      <c r="S988" s="15">
        <f t="shared" si="66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4"/>
        <v>13</v>
      </c>
      <c r="P989" s="9">
        <f t="shared" si="65"/>
        <v>161.22</v>
      </c>
      <c r="Q989" s="11" t="s">
        <v>8317</v>
      </c>
      <c r="R989" t="s">
        <v>8319</v>
      </c>
      <c r="S989" s="15">
        <f t="shared" si="66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4"/>
        <v>0</v>
      </c>
      <c r="P990" s="9">
        <f t="shared" si="65"/>
        <v>0</v>
      </c>
      <c r="Q990" s="11" t="s">
        <v>8317</v>
      </c>
      <c r="R990" t="s">
        <v>8319</v>
      </c>
      <c r="S990" s="15">
        <f t="shared" si="66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4"/>
        <v>17</v>
      </c>
      <c r="P991" s="9">
        <f t="shared" si="65"/>
        <v>52.41</v>
      </c>
      <c r="Q991" s="11" t="s">
        <v>8317</v>
      </c>
      <c r="R991" t="s">
        <v>8319</v>
      </c>
      <c r="S991" s="15">
        <f t="shared" si="66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4"/>
        <v>0</v>
      </c>
      <c r="P992" s="9">
        <f t="shared" si="65"/>
        <v>13</v>
      </c>
      <c r="Q992" s="11" t="s">
        <v>8317</v>
      </c>
      <c r="R992" t="s">
        <v>8319</v>
      </c>
      <c r="S992" s="15">
        <f t="shared" si="66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4"/>
        <v>4</v>
      </c>
      <c r="P993" s="9">
        <f t="shared" si="65"/>
        <v>30.29</v>
      </c>
      <c r="Q993" s="11" t="s">
        <v>8317</v>
      </c>
      <c r="R993" t="s">
        <v>8319</v>
      </c>
      <c r="S993" s="15">
        <f t="shared" si="66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4"/>
        <v>0</v>
      </c>
      <c r="P994" s="9">
        <f t="shared" si="65"/>
        <v>116.75</v>
      </c>
      <c r="Q994" s="11" t="s">
        <v>8317</v>
      </c>
      <c r="R994" t="s">
        <v>8319</v>
      </c>
      <c r="S994" s="15">
        <f t="shared" si="66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4"/>
        <v>25</v>
      </c>
      <c r="P995" s="9">
        <f t="shared" si="65"/>
        <v>89.6</v>
      </c>
      <c r="Q995" s="11" t="s">
        <v>8317</v>
      </c>
      <c r="R995" t="s">
        <v>8319</v>
      </c>
      <c r="S995" s="15">
        <f t="shared" si="66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4"/>
        <v>2</v>
      </c>
      <c r="P996" s="9">
        <f t="shared" si="65"/>
        <v>424.45</v>
      </c>
      <c r="Q996" s="11" t="s">
        <v>8317</v>
      </c>
      <c r="R996" t="s">
        <v>8319</v>
      </c>
      <c r="S996" s="15">
        <f t="shared" si="66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4"/>
        <v>7</v>
      </c>
      <c r="P997" s="9">
        <f t="shared" si="65"/>
        <v>80.67</v>
      </c>
      <c r="Q997" s="11" t="s">
        <v>8317</v>
      </c>
      <c r="R997" t="s">
        <v>8319</v>
      </c>
      <c r="S997" s="15">
        <f t="shared" si="66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4"/>
        <v>2</v>
      </c>
      <c r="P998" s="9">
        <f t="shared" si="65"/>
        <v>13</v>
      </c>
      <c r="Q998" s="11" t="s">
        <v>8317</v>
      </c>
      <c r="R998" t="s">
        <v>8319</v>
      </c>
      <c r="S998" s="15">
        <f t="shared" si="66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4"/>
        <v>1</v>
      </c>
      <c r="P999" s="9">
        <f t="shared" si="65"/>
        <v>8.1300000000000008</v>
      </c>
      <c r="Q999" s="11" t="s">
        <v>8317</v>
      </c>
      <c r="R999" t="s">
        <v>8319</v>
      </c>
      <c r="S999" s="15">
        <f t="shared" si="66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4"/>
        <v>59</v>
      </c>
      <c r="P1000" s="9">
        <f t="shared" si="65"/>
        <v>153.43</v>
      </c>
      <c r="Q1000" s="11" t="s">
        <v>8317</v>
      </c>
      <c r="R1000" t="s">
        <v>8319</v>
      </c>
      <c r="S1000" s="15">
        <f t="shared" si="66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4"/>
        <v>8</v>
      </c>
      <c r="P1001" s="9">
        <f t="shared" si="65"/>
        <v>292.08</v>
      </c>
      <c r="Q1001" s="11" t="s">
        <v>8317</v>
      </c>
      <c r="R1001" t="s">
        <v>8319</v>
      </c>
      <c r="S1001" s="15">
        <f t="shared" si="66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4"/>
        <v>2</v>
      </c>
      <c r="P1002" s="9">
        <f t="shared" si="65"/>
        <v>3304</v>
      </c>
      <c r="Q1002" s="11" t="s">
        <v>8317</v>
      </c>
      <c r="R1002" t="s">
        <v>8319</v>
      </c>
      <c r="S1002" s="15">
        <f t="shared" si="66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4"/>
        <v>104</v>
      </c>
      <c r="P1003" s="9">
        <f t="shared" si="65"/>
        <v>1300</v>
      </c>
      <c r="Q1003" s="11" t="s">
        <v>8317</v>
      </c>
      <c r="R1003" t="s">
        <v>8319</v>
      </c>
      <c r="S1003" s="15">
        <f t="shared" si="66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4"/>
        <v>30</v>
      </c>
      <c r="P1004" s="9">
        <f t="shared" si="65"/>
        <v>134.55000000000001</v>
      </c>
      <c r="Q1004" s="11" t="s">
        <v>8317</v>
      </c>
      <c r="R1004" t="s">
        <v>8319</v>
      </c>
      <c r="S1004" s="15">
        <f t="shared" si="66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4"/>
        <v>16</v>
      </c>
      <c r="P1005" s="9">
        <f t="shared" si="65"/>
        <v>214.07</v>
      </c>
      <c r="Q1005" s="11" t="s">
        <v>8317</v>
      </c>
      <c r="R1005" t="s">
        <v>8319</v>
      </c>
      <c r="S1005" s="15">
        <f t="shared" si="66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4"/>
        <v>82</v>
      </c>
      <c r="P1006" s="9">
        <f t="shared" si="65"/>
        <v>216.34</v>
      </c>
      <c r="Q1006" s="11" t="s">
        <v>8317</v>
      </c>
      <c r="R1006" t="s">
        <v>8319</v>
      </c>
      <c r="S1006" s="15">
        <f t="shared" si="66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4"/>
        <v>75</v>
      </c>
      <c r="P1007" s="9">
        <f t="shared" si="65"/>
        <v>932.31</v>
      </c>
      <c r="Q1007" s="11" t="s">
        <v>8317</v>
      </c>
      <c r="R1007" t="s">
        <v>8319</v>
      </c>
      <c r="S1007" s="15">
        <f t="shared" si="66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4"/>
        <v>6</v>
      </c>
      <c r="P1008" s="9">
        <f t="shared" si="65"/>
        <v>29.25</v>
      </c>
      <c r="Q1008" s="11" t="s">
        <v>8317</v>
      </c>
      <c r="R1008" t="s">
        <v>8319</v>
      </c>
      <c r="S1008" s="15">
        <f t="shared" si="66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4"/>
        <v>44</v>
      </c>
      <c r="P1009" s="9">
        <f t="shared" si="65"/>
        <v>174.95</v>
      </c>
      <c r="Q1009" s="11" t="s">
        <v>8317</v>
      </c>
      <c r="R1009" t="s">
        <v>8319</v>
      </c>
      <c r="S1009" s="15">
        <f t="shared" si="66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4"/>
        <v>0</v>
      </c>
      <c r="P1010" s="9">
        <f t="shared" si="65"/>
        <v>250</v>
      </c>
      <c r="Q1010" s="11" t="s">
        <v>8317</v>
      </c>
      <c r="R1010" t="s">
        <v>8319</v>
      </c>
      <c r="S1010" s="15">
        <f t="shared" si="66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4"/>
        <v>13</v>
      </c>
      <c r="P1011" s="9">
        <f t="shared" si="65"/>
        <v>65</v>
      </c>
      <c r="Q1011" s="11" t="s">
        <v>8317</v>
      </c>
      <c r="R1011" t="s">
        <v>8319</v>
      </c>
      <c r="S1011" s="15">
        <f t="shared" si="66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4"/>
        <v>0</v>
      </c>
      <c r="P1012" s="9">
        <f t="shared" si="65"/>
        <v>55</v>
      </c>
      <c r="Q1012" s="11" t="s">
        <v>8317</v>
      </c>
      <c r="R1012" t="s">
        <v>8319</v>
      </c>
      <c r="S1012" s="15">
        <f t="shared" si="66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4"/>
        <v>0</v>
      </c>
      <c r="P1013" s="9">
        <f t="shared" si="65"/>
        <v>75</v>
      </c>
      <c r="Q1013" s="11" t="s">
        <v>8317</v>
      </c>
      <c r="R1013" t="s">
        <v>8319</v>
      </c>
      <c r="S1013" s="15">
        <f t="shared" si="66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4"/>
        <v>21535</v>
      </c>
      <c r="P1014" s="9">
        <f t="shared" si="65"/>
        <v>1389.36</v>
      </c>
      <c r="Q1014" s="11" t="s">
        <v>8317</v>
      </c>
      <c r="R1014" t="s">
        <v>8319</v>
      </c>
      <c r="S1014" s="15">
        <f t="shared" si="66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4"/>
        <v>35</v>
      </c>
      <c r="P1015" s="9">
        <f t="shared" si="65"/>
        <v>95.91</v>
      </c>
      <c r="Q1015" s="11" t="s">
        <v>8317</v>
      </c>
      <c r="R1015" t="s">
        <v>8319</v>
      </c>
      <c r="S1015" s="15">
        <f t="shared" si="66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4"/>
        <v>31</v>
      </c>
      <c r="P1016" s="9">
        <f t="shared" si="65"/>
        <v>191.25</v>
      </c>
      <c r="Q1016" s="11" t="s">
        <v>8317</v>
      </c>
      <c r="R1016" t="s">
        <v>8319</v>
      </c>
      <c r="S1016" s="15">
        <f t="shared" si="66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4"/>
        <v>3</v>
      </c>
      <c r="P1017" s="9">
        <f t="shared" si="65"/>
        <v>40</v>
      </c>
      <c r="Q1017" s="11" t="s">
        <v>8317</v>
      </c>
      <c r="R1017" t="s">
        <v>8319</v>
      </c>
      <c r="S1017" s="15">
        <f t="shared" si="66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4"/>
        <v>3</v>
      </c>
      <c r="P1018" s="9">
        <f t="shared" si="65"/>
        <v>74.790000000000006</v>
      </c>
      <c r="Q1018" s="11" t="s">
        <v>8317</v>
      </c>
      <c r="R1018" t="s">
        <v>8319</v>
      </c>
      <c r="S1018" s="15">
        <f t="shared" si="66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4"/>
        <v>23</v>
      </c>
      <c r="P1019" s="9">
        <f t="shared" si="65"/>
        <v>161.12</v>
      </c>
      <c r="Q1019" s="11" t="s">
        <v>8317</v>
      </c>
      <c r="R1019" t="s">
        <v>8319</v>
      </c>
      <c r="S1019" s="15">
        <f t="shared" si="66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4"/>
        <v>3</v>
      </c>
      <c r="P1020" s="9">
        <f t="shared" si="65"/>
        <v>88.71</v>
      </c>
      <c r="Q1020" s="11" t="s">
        <v>8317</v>
      </c>
      <c r="R1020" t="s">
        <v>8319</v>
      </c>
      <c r="S1020" s="15">
        <f t="shared" si="66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4"/>
        <v>47</v>
      </c>
      <c r="P1021" s="9">
        <f t="shared" si="65"/>
        <v>53.25</v>
      </c>
      <c r="Q1021" s="11" t="s">
        <v>8317</v>
      </c>
      <c r="R1021" t="s">
        <v>8319</v>
      </c>
      <c r="S1021" s="15">
        <f t="shared" si="66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4"/>
        <v>206</v>
      </c>
      <c r="P1022" s="9">
        <f t="shared" si="65"/>
        <v>106.2</v>
      </c>
      <c r="Q1022" s="11" t="s">
        <v>8323</v>
      </c>
      <c r="R1022" t="s">
        <v>8328</v>
      </c>
      <c r="S1022" s="15">
        <f t="shared" si="66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4"/>
        <v>352</v>
      </c>
      <c r="P1023" s="9">
        <f t="shared" si="65"/>
        <v>22.08</v>
      </c>
      <c r="Q1023" s="11" t="s">
        <v>8323</v>
      </c>
      <c r="R1023" t="s">
        <v>8328</v>
      </c>
      <c r="S1023" s="15">
        <f t="shared" si="66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4"/>
        <v>115</v>
      </c>
      <c r="P1024" s="9">
        <f t="shared" si="65"/>
        <v>31.05</v>
      </c>
      <c r="Q1024" s="11" t="s">
        <v>8323</v>
      </c>
      <c r="R1024" t="s">
        <v>8328</v>
      </c>
      <c r="S1024" s="15">
        <f t="shared" si="66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4"/>
        <v>237</v>
      </c>
      <c r="P1025" s="9">
        <f t="shared" si="65"/>
        <v>36.21</v>
      </c>
      <c r="Q1025" s="11" t="s">
        <v>8323</v>
      </c>
      <c r="R1025" t="s">
        <v>8328</v>
      </c>
      <c r="S1025" s="15">
        <f t="shared" si="66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4"/>
        <v>119</v>
      </c>
      <c r="P1026" s="9">
        <f t="shared" si="65"/>
        <v>388.98</v>
      </c>
      <c r="Q1026" s="11" t="s">
        <v>8323</v>
      </c>
      <c r="R1026" t="s">
        <v>8328</v>
      </c>
      <c r="S1026" s="15">
        <f t="shared" si="66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si="65"/>
        <v>71.849999999999994</v>
      </c>
      <c r="Q1027" s="11" t="s">
        <v>8323</v>
      </c>
      <c r="R1027" t="s">
        <v>8328</v>
      </c>
      <c r="S1027" s="15">
        <f t="shared" si="66"/>
        <v>42049.833761574075</v>
      </c>
      <c r="T1027">
        <f t="shared" si="63"/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>
        <f t="shared" ref="T1028:T1091" si="67">YEAR(S1028)</f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ref="O1034:O1097" si="68">ROUND(E1034/D1034*100,0)</f>
        <v>108</v>
      </c>
      <c r="P1034" s="9">
        <f t="shared" ref="P1034:P1097" si="69">IFERROR(ROUND(E1034/L1034,2),0)</f>
        <v>61.03</v>
      </c>
      <c r="Q1034" s="11" t="s">
        <v>8323</v>
      </c>
      <c r="R1034" t="s">
        <v>8328</v>
      </c>
      <c r="S1034" s="15">
        <f t="shared" ref="S1034:S1097" si="70">(((J1034/60)/60)/24)+DATE(1970,1,1)</f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8"/>
        <v>103</v>
      </c>
      <c r="P1035" s="9">
        <f t="shared" si="69"/>
        <v>50.59</v>
      </c>
      <c r="Q1035" s="11" t="s">
        <v>8323</v>
      </c>
      <c r="R1035" t="s">
        <v>8328</v>
      </c>
      <c r="S1035" s="15">
        <f t="shared" si="70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8"/>
        <v>130</v>
      </c>
      <c r="P1036" s="9">
        <f t="shared" si="69"/>
        <v>39.159999999999997</v>
      </c>
      <c r="Q1036" s="11" t="s">
        <v>8323</v>
      </c>
      <c r="R1036" t="s">
        <v>8328</v>
      </c>
      <c r="S1036" s="15">
        <f t="shared" si="70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8"/>
        <v>108</v>
      </c>
      <c r="P1037" s="9">
        <f t="shared" si="69"/>
        <v>65.16</v>
      </c>
      <c r="Q1037" s="11" t="s">
        <v>8323</v>
      </c>
      <c r="R1037" t="s">
        <v>8328</v>
      </c>
      <c r="S1037" s="15">
        <f t="shared" si="70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8"/>
        <v>112</v>
      </c>
      <c r="P1038" s="9">
        <f t="shared" si="69"/>
        <v>23.96</v>
      </c>
      <c r="Q1038" s="11" t="s">
        <v>8323</v>
      </c>
      <c r="R1038" t="s">
        <v>8328</v>
      </c>
      <c r="S1038" s="15">
        <f t="shared" si="70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8"/>
        <v>102</v>
      </c>
      <c r="P1039" s="9">
        <f t="shared" si="69"/>
        <v>48.62</v>
      </c>
      <c r="Q1039" s="11" t="s">
        <v>8323</v>
      </c>
      <c r="R1039" t="s">
        <v>8328</v>
      </c>
      <c r="S1039" s="15">
        <f t="shared" si="70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8"/>
        <v>145</v>
      </c>
      <c r="P1040" s="9">
        <f t="shared" si="69"/>
        <v>35.74</v>
      </c>
      <c r="Q1040" s="11" t="s">
        <v>8323</v>
      </c>
      <c r="R1040" t="s">
        <v>8328</v>
      </c>
      <c r="S1040" s="15">
        <f t="shared" si="70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8"/>
        <v>128</v>
      </c>
      <c r="P1041" s="9">
        <f t="shared" si="69"/>
        <v>21.37</v>
      </c>
      <c r="Q1041" s="11" t="s">
        <v>8323</v>
      </c>
      <c r="R1041" t="s">
        <v>8328</v>
      </c>
      <c r="S1041" s="15">
        <f t="shared" si="70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8"/>
        <v>0</v>
      </c>
      <c r="P1042" s="9">
        <f t="shared" si="69"/>
        <v>250</v>
      </c>
      <c r="Q1042" s="11" t="s">
        <v>8329</v>
      </c>
      <c r="R1042" t="s">
        <v>8330</v>
      </c>
      <c r="S1042" s="15">
        <f t="shared" si="70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8"/>
        <v>0</v>
      </c>
      <c r="P1043" s="9">
        <f t="shared" si="69"/>
        <v>0</v>
      </c>
      <c r="Q1043" s="11" t="s">
        <v>8329</v>
      </c>
      <c r="R1043" t="s">
        <v>8330</v>
      </c>
      <c r="S1043" s="15">
        <f t="shared" si="70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8"/>
        <v>2</v>
      </c>
      <c r="P1044" s="9">
        <f t="shared" si="69"/>
        <v>10</v>
      </c>
      <c r="Q1044" s="11" t="s">
        <v>8329</v>
      </c>
      <c r="R1044" t="s">
        <v>8330</v>
      </c>
      <c r="S1044" s="15">
        <f t="shared" si="70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8"/>
        <v>9</v>
      </c>
      <c r="P1045" s="9">
        <f t="shared" si="69"/>
        <v>29.24</v>
      </c>
      <c r="Q1045" s="11" t="s">
        <v>8329</v>
      </c>
      <c r="R1045" t="s">
        <v>8330</v>
      </c>
      <c r="S1045" s="15">
        <f t="shared" si="70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8"/>
        <v>0</v>
      </c>
      <c r="P1046" s="9">
        <f t="shared" si="69"/>
        <v>3</v>
      </c>
      <c r="Q1046" s="11" t="s">
        <v>8329</v>
      </c>
      <c r="R1046" t="s">
        <v>8330</v>
      </c>
      <c r="S1046" s="15">
        <f t="shared" si="70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8"/>
        <v>3</v>
      </c>
      <c r="P1047" s="9">
        <f t="shared" si="69"/>
        <v>33.25</v>
      </c>
      <c r="Q1047" s="11" t="s">
        <v>8329</v>
      </c>
      <c r="R1047" t="s">
        <v>8330</v>
      </c>
      <c r="S1047" s="15">
        <f t="shared" si="70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8"/>
        <v>0</v>
      </c>
      <c r="P1048" s="9">
        <f t="shared" si="69"/>
        <v>0</v>
      </c>
      <c r="Q1048" s="11" t="s">
        <v>8329</v>
      </c>
      <c r="R1048" t="s">
        <v>8330</v>
      </c>
      <c r="S1048" s="15">
        <f t="shared" si="70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8"/>
        <v>0</v>
      </c>
      <c r="P1049" s="9">
        <f t="shared" si="69"/>
        <v>1</v>
      </c>
      <c r="Q1049" s="11" t="s">
        <v>8329</v>
      </c>
      <c r="R1049" t="s">
        <v>8330</v>
      </c>
      <c r="S1049" s="15">
        <f t="shared" si="70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8"/>
        <v>1</v>
      </c>
      <c r="P1050" s="9">
        <f t="shared" si="69"/>
        <v>53</v>
      </c>
      <c r="Q1050" s="11" t="s">
        <v>8329</v>
      </c>
      <c r="R1050" t="s">
        <v>8330</v>
      </c>
      <c r="S1050" s="15">
        <f t="shared" si="70"/>
        <v>42598.053113425922</v>
      </c>
      <c r="T1050">
        <f t="shared" si="67"/>
        <v>2016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8"/>
        <v>0</v>
      </c>
      <c r="P1051" s="9">
        <f t="shared" si="69"/>
        <v>0</v>
      </c>
      <c r="Q1051" s="11" t="s">
        <v>8329</v>
      </c>
      <c r="R1051" t="s">
        <v>8330</v>
      </c>
      <c r="S1051" s="15">
        <f t="shared" si="70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8"/>
        <v>0</v>
      </c>
      <c r="P1052" s="9">
        <f t="shared" si="69"/>
        <v>0</v>
      </c>
      <c r="Q1052" s="11" t="s">
        <v>8329</v>
      </c>
      <c r="R1052" t="s">
        <v>8330</v>
      </c>
      <c r="S1052" s="15">
        <f t="shared" si="70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8"/>
        <v>0</v>
      </c>
      <c r="P1053" s="9">
        <f t="shared" si="69"/>
        <v>0</v>
      </c>
      <c r="Q1053" s="11" t="s">
        <v>8329</v>
      </c>
      <c r="R1053" t="s">
        <v>8330</v>
      </c>
      <c r="S1053" s="15">
        <f t="shared" si="70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8"/>
        <v>0</v>
      </c>
      <c r="P1054" s="9">
        <f t="shared" si="69"/>
        <v>0</v>
      </c>
      <c r="Q1054" s="11" t="s">
        <v>8329</v>
      </c>
      <c r="R1054" t="s">
        <v>8330</v>
      </c>
      <c r="S1054" s="15">
        <f t="shared" si="70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8"/>
        <v>1</v>
      </c>
      <c r="P1055" s="9">
        <f t="shared" si="69"/>
        <v>15</v>
      </c>
      <c r="Q1055" s="11" t="s">
        <v>8329</v>
      </c>
      <c r="R1055" t="s">
        <v>8330</v>
      </c>
      <c r="S1055" s="15">
        <f t="shared" si="70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8"/>
        <v>0</v>
      </c>
      <c r="P1056" s="9">
        <f t="shared" si="69"/>
        <v>0</v>
      </c>
      <c r="Q1056" s="11" t="s">
        <v>8329</v>
      </c>
      <c r="R1056" t="s">
        <v>8330</v>
      </c>
      <c r="S1056" s="15">
        <f t="shared" si="70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8"/>
        <v>0</v>
      </c>
      <c r="P1057" s="9">
        <f t="shared" si="69"/>
        <v>0</v>
      </c>
      <c r="Q1057" s="11" t="s">
        <v>8329</v>
      </c>
      <c r="R1057" t="s">
        <v>8330</v>
      </c>
      <c r="S1057" s="15">
        <f t="shared" si="70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8"/>
        <v>0</v>
      </c>
      <c r="P1058" s="9">
        <f t="shared" si="69"/>
        <v>0</v>
      </c>
      <c r="Q1058" s="11" t="s">
        <v>8329</v>
      </c>
      <c r="R1058" t="s">
        <v>8330</v>
      </c>
      <c r="S1058" s="15">
        <f t="shared" si="70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8"/>
        <v>0</v>
      </c>
      <c r="P1059" s="9">
        <f t="shared" si="69"/>
        <v>0</v>
      </c>
      <c r="Q1059" s="11" t="s">
        <v>8329</v>
      </c>
      <c r="R1059" t="s">
        <v>8330</v>
      </c>
      <c r="S1059" s="15">
        <f t="shared" si="70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8"/>
        <v>0</v>
      </c>
      <c r="P1060" s="9">
        <f t="shared" si="69"/>
        <v>0</v>
      </c>
      <c r="Q1060" s="11" t="s">
        <v>8329</v>
      </c>
      <c r="R1060" t="s">
        <v>8330</v>
      </c>
      <c r="S1060" s="15">
        <f t="shared" si="70"/>
        <v>42047.900960648149</v>
      </c>
      <c r="T1060">
        <f t="shared" si="67"/>
        <v>2015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8"/>
        <v>0</v>
      </c>
      <c r="P1061" s="9">
        <f t="shared" si="69"/>
        <v>0</v>
      </c>
      <c r="Q1061" s="11" t="s">
        <v>8329</v>
      </c>
      <c r="R1061" t="s">
        <v>8330</v>
      </c>
      <c r="S1061" s="15">
        <f t="shared" si="70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8"/>
        <v>1</v>
      </c>
      <c r="P1062" s="9">
        <f t="shared" si="69"/>
        <v>50</v>
      </c>
      <c r="Q1062" s="11" t="s">
        <v>8329</v>
      </c>
      <c r="R1062" t="s">
        <v>8330</v>
      </c>
      <c r="S1062" s="15">
        <f t="shared" si="70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8"/>
        <v>0</v>
      </c>
      <c r="P1063" s="9">
        <f t="shared" si="69"/>
        <v>0</v>
      </c>
      <c r="Q1063" s="11" t="s">
        <v>8329</v>
      </c>
      <c r="R1063" t="s">
        <v>8330</v>
      </c>
      <c r="S1063" s="15">
        <f t="shared" si="70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8"/>
        <v>95</v>
      </c>
      <c r="P1064" s="9">
        <f t="shared" si="69"/>
        <v>47.5</v>
      </c>
      <c r="Q1064" s="11" t="s">
        <v>8329</v>
      </c>
      <c r="R1064" t="s">
        <v>8330</v>
      </c>
      <c r="S1064" s="15">
        <f t="shared" si="70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8"/>
        <v>0</v>
      </c>
      <c r="P1065" s="9">
        <f t="shared" si="69"/>
        <v>0</v>
      </c>
      <c r="Q1065" s="11" t="s">
        <v>8329</v>
      </c>
      <c r="R1065" t="s">
        <v>8330</v>
      </c>
      <c r="S1065" s="15">
        <f t="shared" si="70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8"/>
        <v>9</v>
      </c>
      <c r="P1066" s="9">
        <f t="shared" si="69"/>
        <v>65.67</v>
      </c>
      <c r="Q1066" s="11" t="s">
        <v>8331</v>
      </c>
      <c r="R1066" t="s">
        <v>8332</v>
      </c>
      <c r="S1066" s="15">
        <f t="shared" si="70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8"/>
        <v>3</v>
      </c>
      <c r="P1067" s="9">
        <f t="shared" si="69"/>
        <v>16.2</v>
      </c>
      <c r="Q1067" s="11" t="s">
        <v>8331</v>
      </c>
      <c r="R1067" t="s">
        <v>8332</v>
      </c>
      <c r="S1067" s="15">
        <f t="shared" si="70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8"/>
        <v>3</v>
      </c>
      <c r="P1068" s="9">
        <f t="shared" si="69"/>
        <v>34.130000000000003</v>
      </c>
      <c r="Q1068" s="11" t="s">
        <v>8331</v>
      </c>
      <c r="R1068" t="s">
        <v>8332</v>
      </c>
      <c r="S1068" s="15">
        <f t="shared" si="70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8"/>
        <v>26</v>
      </c>
      <c r="P1069" s="9">
        <f t="shared" si="69"/>
        <v>13</v>
      </c>
      <c r="Q1069" s="11" t="s">
        <v>8331</v>
      </c>
      <c r="R1069" t="s">
        <v>8332</v>
      </c>
      <c r="S1069" s="15">
        <f t="shared" si="70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8"/>
        <v>0</v>
      </c>
      <c r="P1070" s="9">
        <f t="shared" si="69"/>
        <v>11.25</v>
      </c>
      <c r="Q1070" s="11" t="s">
        <v>8331</v>
      </c>
      <c r="R1070" t="s">
        <v>8332</v>
      </c>
      <c r="S1070" s="15">
        <f t="shared" si="70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8"/>
        <v>39</v>
      </c>
      <c r="P1071" s="9">
        <f t="shared" si="69"/>
        <v>40.479999999999997</v>
      </c>
      <c r="Q1071" s="11" t="s">
        <v>8331</v>
      </c>
      <c r="R1071" t="s">
        <v>8332</v>
      </c>
      <c r="S1071" s="15">
        <f t="shared" si="70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8"/>
        <v>1</v>
      </c>
      <c r="P1072" s="9">
        <f t="shared" si="69"/>
        <v>35</v>
      </c>
      <c r="Q1072" s="11" t="s">
        <v>8331</v>
      </c>
      <c r="R1072" t="s">
        <v>8332</v>
      </c>
      <c r="S1072" s="15">
        <f t="shared" si="70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8"/>
        <v>0</v>
      </c>
      <c r="P1073" s="9">
        <f t="shared" si="69"/>
        <v>0</v>
      </c>
      <c r="Q1073" s="11" t="s">
        <v>8331</v>
      </c>
      <c r="R1073" t="s">
        <v>8332</v>
      </c>
      <c r="S1073" s="15">
        <f t="shared" si="70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8"/>
        <v>0</v>
      </c>
      <c r="P1074" s="9">
        <f t="shared" si="69"/>
        <v>12.75</v>
      </c>
      <c r="Q1074" s="11" t="s">
        <v>8331</v>
      </c>
      <c r="R1074" t="s">
        <v>8332</v>
      </c>
      <c r="S1074" s="15">
        <f t="shared" si="70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8"/>
        <v>1</v>
      </c>
      <c r="P1075" s="9">
        <f t="shared" si="69"/>
        <v>10</v>
      </c>
      <c r="Q1075" s="11" t="s">
        <v>8331</v>
      </c>
      <c r="R1075" t="s">
        <v>8332</v>
      </c>
      <c r="S1075" s="15">
        <f t="shared" si="70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8"/>
        <v>6</v>
      </c>
      <c r="P1076" s="9">
        <f t="shared" si="69"/>
        <v>113.57</v>
      </c>
      <c r="Q1076" s="11" t="s">
        <v>8331</v>
      </c>
      <c r="R1076" t="s">
        <v>8332</v>
      </c>
      <c r="S1076" s="15">
        <f t="shared" si="70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8"/>
        <v>5</v>
      </c>
      <c r="P1077" s="9">
        <f t="shared" si="69"/>
        <v>15</v>
      </c>
      <c r="Q1077" s="11" t="s">
        <v>8331</v>
      </c>
      <c r="R1077" t="s">
        <v>8332</v>
      </c>
      <c r="S1077" s="15">
        <f t="shared" si="70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8"/>
        <v>63</v>
      </c>
      <c r="P1078" s="9">
        <f t="shared" si="69"/>
        <v>48.28</v>
      </c>
      <c r="Q1078" s="11" t="s">
        <v>8331</v>
      </c>
      <c r="R1078" t="s">
        <v>8332</v>
      </c>
      <c r="S1078" s="15">
        <f t="shared" si="70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8"/>
        <v>29</v>
      </c>
      <c r="P1079" s="9">
        <f t="shared" si="69"/>
        <v>43.98</v>
      </c>
      <c r="Q1079" s="11" t="s">
        <v>8331</v>
      </c>
      <c r="R1079" t="s">
        <v>8332</v>
      </c>
      <c r="S1079" s="15">
        <f t="shared" si="70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8"/>
        <v>8</v>
      </c>
      <c r="P1080" s="9">
        <f t="shared" si="69"/>
        <v>9</v>
      </c>
      <c r="Q1080" s="11" t="s">
        <v>8331</v>
      </c>
      <c r="R1080" t="s">
        <v>8332</v>
      </c>
      <c r="S1080" s="15">
        <f t="shared" si="70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8"/>
        <v>3</v>
      </c>
      <c r="P1081" s="9">
        <f t="shared" si="69"/>
        <v>37.67</v>
      </c>
      <c r="Q1081" s="11" t="s">
        <v>8331</v>
      </c>
      <c r="R1081" t="s">
        <v>8332</v>
      </c>
      <c r="S1081" s="15">
        <f t="shared" si="70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8"/>
        <v>9</v>
      </c>
      <c r="P1082" s="9">
        <f t="shared" si="69"/>
        <v>18.579999999999998</v>
      </c>
      <c r="Q1082" s="11" t="s">
        <v>8331</v>
      </c>
      <c r="R1082" t="s">
        <v>8332</v>
      </c>
      <c r="S1082" s="15">
        <f t="shared" si="70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8"/>
        <v>0</v>
      </c>
      <c r="P1083" s="9">
        <f t="shared" si="69"/>
        <v>3</v>
      </c>
      <c r="Q1083" s="11" t="s">
        <v>8331</v>
      </c>
      <c r="R1083" t="s">
        <v>8332</v>
      </c>
      <c r="S1083" s="15">
        <f t="shared" si="70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8"/>
        <v>1</v>
      </c>
      <c r="P1084" s="9">
        <f t="shared" si="69"/>
        <v>18.670000000000002</v>
      </c>
      <c r="Q1084" s="11" t="s">
        <v>8331</v>
      </c>
      <c r="R1084" t="s">
        <v>8332</v>
      </c>
      <c r="S1084" s="15">
        <f t="shared" si="70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8"/>
        <v>1</v>
      </c>
      <c r="P1085" s="9">
        <f t="shared" si="69"/>
        <v>410</v>
      </c>
      <c r="Q1085" s="11" t="s">
        <v>8331</v>
      </c>
      <c r="R1085" t="s">
        <v>8332</v>
      </c>
      <c r="S1085" s="15">
        <f t="shared" si="70"/>
        <v>41793.659525462965</v>
      </c>
      <c r="T1085">
        <f t="shared" si="67"/>
        <v>2014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8"/>
        <v>0</v>
      </c>
      <c r="P1086" s="9">
        <f t="shared" si="69"/>
        <v>0</v>
      </c>
      <c r="Q1086" s="11" t="s">
        <v>8331</v>
      </c>
      <c r="R1086" t="s">
        <v>8332</v>
      </c>
      <c r="S1086" s="15">
        <f t="shared" si="70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8"/>
        <v>3</v>
      </c>
      <c r="P1087" s="9">
        <f t="shared" si="69"/>
        <v>114</v>
      </c>
      <c r="Q1087" s="11" t="s">
        <v>8331</v>
      </c>
      <c r="R1087" t="s">
        <v>8332</v>
      </c>
      <c r="S1087" s="15">
        <f t="shared" si="70"/>
        <v>42413.671006944445</v>
      </c>
      <c r="T1087">
        <f t="shared" si="67"/>
        <v>2016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8"/>
        <v>0</v>
      </c>
      <c r="P1088" s="9">
        <f t="shared" si="69"/>
        <v>7.5</v>
      </c>
      <c r="Q1088" s="11" t="s">
        <v>8331</v>
      </c>
      <c r="R1088" t="s">
        <v>8332</v>
      </c>
      <c r="S1088" s="15">
        <f t="shared" si="70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8"/>
        <v>0</v>
      </c>
      <c r="P1089" s="9">
        <f t="shared" si="69"/>
        <v>0</v>
      </c>
      <c r="Q1089" s="11" t="s">
        <v>8331</v>
      </c>
      <c r="R1089" t="s">
        <v>8332</v>
      </c>
      <c r="S1089" s="15">
        <f t="shared" si="70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8"/>
        <v>14</v>
      </c>
      <c r="P1090" s="9">
        <f t="shared" si="69"/>
        <v>43.42</v>
      </c>
      <c r="Q1090" s="11" t="s">
        <v>8331</v>
      </c>
      <c r="R1090" t="s">
        <v>8332</v>
      </c>
      <c r="S1090" s="15">
        <f t="shared" si="70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si="69"/>
        <v>23.96</v>
      </c>
      <c r="Q1091" s="11" t="s">
        <v>8331</v>
      </c>
      <c r="R1091" t="s">
        <v>8332</v>
      </c>
      <c r="S1091" s="15">
        <f t="shared" si="70"/>
        <v>42151.189525462964</v>
      </c>
      <c r="T1091">
        <f t="shared" si="67"/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>
        <f t="shared" ref="T1092:T1155" si="71">YEAR(S1092)</f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ref="O1098:O1161" si="72">ROUND(E1098/D1098*100,0)</f>
        <v>18</v>
      </c>
      <c r="P1098" s="9">
        <f t="shared" ref="P1098:P1161" si="73">IFERROR(ROUND(E1098/L1098,2),0)</f>
        <v>74.209999999999994</v>
      </c>
      <c r="Q1098" s="11" t="s">
        <v>8331</v>
      </c>
      <c r="R1098" t="s">
        <v>8332</v>
      </c>
      <c r="S1098" s="15">
        <f t="shared" ref="S1098:S1161" si="74">(((J1098/60)/60)/24)+DATE(1970,1,1)</f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2"/>
        <v>0</v>
      </c>
      <c r="P1099" s="9">
        <f t="shared" si="73"/>
        <v>6.71</v>
      </c>
      <c r="Q1099" s="11" t="s">
        <v>8331</v>
      </c>
      <c r="R1099" t="s">
        <v>8332</v>
      </c>
      <c r="S1099" s="15">
        <f t="shared" si="74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2"/>
        <v>7</v>
      </c>
      <c r="P1100" s="9">
        <f t="shared" si="73"/>
        <v>81.95</v>
      </c>
      <c r="Q1100" s="11" t="s">
        <v>8331</v>
      </c>
      <c r="R1100" t="s">
        <v>8332</v>
      </c>
      <c r="S1100" s="15">
        <f t="shared" si="74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2"/>
        <v>1</v>
      </c>
      <c r="P1101" s="9">
        <f t="shared" si="73"/>
        <v>25</v>
      </c>
      <c r="Q1101" s="11" t="s">
        <v>8331</v>
      </c>
      <c r="R1101" t="s">
        <v>8332</v>
      </c>
      <c r="S1101" s="15">
        <f t="shared" si="74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2"/>
        <v>3</v>
      </c>
      <c r="P1102" s="9">
        <f t="shared" si="73"/>
        <v>10</v>
      </c>
      <c r="Q1102" s="11" t="s">
        <v>8331</v>
      </c>
      <c r="R1102" t="s">
        <v>8332</v>
      </c>
      <c r="S1102" s="15">
        <f t="shared" si="74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2"/>
        <v>0</v>
      </c>
      <c r="P1103" s="9">
        <f t="shared" si="73"/>
        <v>6.83</v>
      </c>
      <c r="Q1103" s="11" t="s">
        <v>8331</v>
      </c>
      <c r="R1103" t="s">
        <v>8332</v>
      </c>
      <c r="S1103" s="15">
        <f t="shared" si="74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2"/>
        <v>5</v>
      </c>
      <c r="P1104" s="9">
        <f t="shared" si="73"/>
        <v>17.71</v>
      </c>
      <c r="Q1104" s="11" t="s">
        <v>8331</v>
      </c>
      <c r="R1104" t="s">
        <v>8332</v>
      </c>
      <c r="S1104" s="15">
        <f t="shared" si="74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2"/>
        <v>2</v>
      </c>
      <c r="P1105" s="9">
        <f t="shared" si="73"/>
        <v>16.2</v>
      </c>
      <c r="Q1105" s="11" t="s">
        <v>8331</v>
      </c>
      <c r="R1105" t="s">
        <v>8332</v>
      </c>
      <c r="S1105" s="15">
        <f t="shared" si="74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2"/>
        <v>5</v>
      </c>
      <c r="P1106" s="9">
        <f t="shared" si="73"/>
        <v>80.3</v>
      </c>
      <c r="Q1106" s="11" t="s">
        <v>8331</v>
      </c>
      <c r="R1106" t="s">
        <v>8332</v>
      </c>
      <c r="S1106" s="15">
        <f t="shared" si="74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2"/>
        <v>0</v>
      </c>
      <c r="P1107" s="9">
        <f t="shared" si="73"/>
        <v>71.55</v>
      </c>
      <c r="Q1107" s="11" t="s">
        <v>8331</v>
      </c>
      <c r="R1107" t="s">
        <v>8332</v>
      </c>
      <c r="S1107" s="15">
        <f t="shared" si="74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2"/>
        <v>41</v>
      </c>
      <c r="P1108" s="9">
        <f t="shared" si="73"/>
        <v>23.57</v>
      </c>
      <c r="Q1108" s="11" t="s">
        <v>8331</v>
      </c>
      <c r="R1108" t="s">
        <v>8332</v>
      </c>
      <c r="S1108" s="15">
        <f t="shared" si="74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2"/>
        <v>0</v>
      </c>
      <c r="P1109" s="9">
        <f t="shared" si="73"/>
        <v>0</v>
      </c>
      <c r="Q1109" s="11" t="s">
        <v>8331</v>
      </c>
      <c r="R1109" t="s">
        <v>8332</v>
      </c>
      <c r="S1109" s="15">
        <f t="shared" si="74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2"/>
        <v>3</v>
      </c>
      <c r="P1110" s="9">
        <f t="shared" si="73"/>
        <v>34.880000000000003</v>
      </c>
      <c r="Q1110" s="11" t="s">
        <v>8331</v>
      </c>
      <c r="R1110" t="s">
        <v>8332</v>
      </c>
      <c r="S1110" s="15">
        <f t="shared" si="74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2"/>
        <v>0</v>
      </c>
      <c r="P1111" s="9">
        <f t="shared" si="73"/>
        <v>15</v>
      </c>
      <c r="Q1111" s="11" t="s">
        <v>8331</v>
      </c>
      <c r="R1111" t="s">
        <v>8332</v>
      </c>
      <c r="S1111" s="15">
        <f t="shared" si="74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2"/>
        <v>1</v>
      </c>
      <c r="P1112" s="9">
        <f t="shared" si="73"/>
        <v>23.18</v>
      </c>
      <c r="Q1112" s="11" t="s">
        <v>8331</v>
      </c>
      <c r="R1112" t="s">
        <v>8332</v>
      </c>
      <c r="S1112" s="15">
        <f t="shared" si="74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2"/>
        <v>0</v>
      </c>
      <c r="P1113" s="9">
        <f t="shared" si="73"/>
        <v>1</v>
      </c>
      <c r="Q1113" s="11" t="s">
        <v>8331</v>
      </c>
      <c r="R1113" t="s">
        <v>8332</v>
      </c>
      <c r="S1113" s="15">
        <f t="shared" si="74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2"/>
        <v>36</v>
      </c>
      <c r="P1114" s="9">
        <f t="shared" si="73"/>
        <v>100.23</v>
      </c>
      <c r="Q1114" s="11" t="s">
        <v>8331</v>
      </c>
      <c r="R1114" t="s">
        <v>8332</v>
      </c>
      <c r="S1114" s="15">
        <f t="shared" si="74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2"/>
        <v>1</v>
      </c>
      <c r="P1115" s="9">
        <f t="shared" si="73"/>
        <v>5</v>
      </c>
      <c r="Q1115" s="11" t="s">
        <v>8331</v>
      </c>
      <c r="R1115" t="s">
        <v>8332</v>
      </c>
      <c r="S1115" s="15">
        <f t="shared" si="74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2"/>
        <v>0</v>
      </c>
      <c r="P1116" s="9">
        <f t="shared" si="73"/>
        <v>3.33</v>
      </c>
      <c r="Q1116" s="11" t="s">
        <v>8331</v>
      </c>
      <c r="R1116" t="s">
        <v>8332</v>
      </c>
      <c r="S1116" s="15">
        <f t="shared" si="74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2"/>
        <v>0</v>
      </c>
      <c r="P1117" s="9">
        <f t="shared" si="73"/>
        <v>13.25</v>
      </c>
      <c r="Q1117" s="11" t="s">
        <v>8331</v>
      </c>
      <c r="R1117" t="s">
        <v>8332</v>
      </c>
      <c r="S1117" s="15">
        <f t="shared" si="74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2"/>
        <v>0</v>
      </c>
      <c r="P1118" s="9">
        <f t="shared" si="73"/>
        <v>17.850000000000001</v>
      </c>
      <c r="Q1118" s="11" t="s">
        <v>8331</v>
      </c>
      <c r="R1118" t="s">
        <v>8332</v>
      </c>
      <c r="S1118" s="15">
        <f t="shared" si="74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2"/>
        <v>8</v>
      </c>
      <c r="P1119" s="9">
        <f t="shared" si="73"/>
        <v>10.38</v>
      </c>
      <c r="Q1119" s="11" t="s">
        <v>8331</v>
      </c>
      <c r="R1119" t="s">
        <v>8332</v>
      </c>
      <c r="S1119" s="15">
        <f t="shared" si="74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2"/>
        <v>2</v>
      </c>
      <c r="P1120" s="9">
        <f t="shared" si="73"/>
        <v>36.33</v>
      </c>
      <c r="Q1120" s="11" t="s">
        <v>8331</v>
      </c>
      <c r="R1120" t="s">
        <v>8332</v>
      </c>
      <c r="S1120" s="15">
        <f t="shared" si="74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2"/>
        <v>0</v>
      </c>
      <c r="P1121" s="9">
        <f t="shared" si="73"/>
        <v>5</v>
      </c>
      <c r="Q1121" s="11" t="s">
        <v>8331</v>
      </c>
      <c r="R1121" t="s">
        <v>8332</v>
      </c>
      <c r="S1121" s="15">
        <f t="shared" si="74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2"/>
        <v>0</v>
      </c>
      <c r="P1122" s="9">
        <f t="shared" si="73"/>
        <v>0</v>
      </c>
      <c r="Q1122" s="11" t="s">
        <v>8331</v>
      </c>
      <c r="R1122" t="s">
        <v>8332</v>
      </c>
      <c r="S1122" s="15">
        <f t="shared" si="74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2"/>
        <v>0</v>
      </c>
      <c r="P1123" s="9">
        <f t="shared" si="73"/>
        <v>5.8</v>
      </c>
      <c r="Q1123" s="11" t="s">
        <v>8331</v>
      </c>
      <c r="R1123" t="s">
        <v>8332</v>
      </c>
      <c r="S1123" s="15">
        <f t="shared" si="74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2"/>
        <v>0</v>
      </c>
      <c r="P1124" s="9">
        <f t="shared" si="73"/>
        <v>0</v>
      </c>
      <c r="Q1124" s="11" t="s">
        <v>8331</v>
      </c>
      <c r="R1124" t="s">
        <v>8332</v>
      </c>
      <c r="S1124" s="15">
        <f t="shared" si="74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2"/>
        <v>0</v>
      </c>
      <c r="P1125" s="9">
        <f t="shared" si="73"/>
        <v>3.67</v>
      </c>
      <c r="Q1125" s="11" t="s">
        <v>8331</v>
      </c>
      <c r="R1125" t="s">
        <v>8332</v>
      </c>
      <c r="S1125" s="15">
        <f t="shared" si="74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2"/>
        <v>0</v>
      </c>
      <c r="P1126" s="9">
        <f t="shared" si="73"/>
        <v>60.71</v>
      </c>
      <c r="Q1126" s="11" t="s">
        <v>8331</v>
      </c>
      <c r="R1126" t="s">
        <v>8333</v>
      </c>
      <c r="S1126" s="15">
        <f t="shared" si="74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2"/>
        <v>0</v>
      </c>
      <c r="P1127" s="9">
        <f t="shared" si="73"/>
        <v>0</v>
      </c>
      <c r="Q1127" s="11" t="s">
        <v>8331</v>
      </c>
      <c r="R1127" t="s">
        <v>8333</v>
      </c>
      <c r="S1127" s="15">
        <f t="shared" si="74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2"/>
        <v>1</v>
      </c>
      <c r="P1128" s="9">
        <f t="shared" si="73"/>
        <v>5</v>
      </c>
      <c r="Q1128" s="11" t="s">
        <v>8331</v>
      </c>
      <c r="R1128" t="s">
        <v>8333</v>
      </c>
      <c r="S1128" s="15">
        <f t="shared" si="74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2"/>
        <v>2</v>
      </c>
      <c r="P1129" s="9">
        <f t="shared" si="73"/>
        <v>25.43</v>
      </c>
      <c r="Q1129" s="11" t="s">
        <v>8331</v>
      </c>
      <c r="R1129" t="s">
        <v>8333</v>
      </c>
      <c r="S1129" s="15">
        <f t="shared" si="74"/>
        <v>41926.854166666664</v>
      </c>
      <c r="T1129">
        <f t="shared" si="71"/>
        <v>2014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2"/>
        <v>0</v>
      </c>
      <c r="P1130" s="9">
        <f t="shared" si="73"/>
        <v>1</v>
      </c>
      <c r="Q1130" s="11" t="s">
        <v>8331</v>
      </c>
      <c r="R1130" t="s">
        <v>8333</v>
      </c>
      <c r="S1130" s="15">
        <f t="shared" si="74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2"/>
        <v>0</v>
      </c>
      <c r="P1131" s="9">
        <f t="shared" si="73"/>
        <v>10.5</v>
      </c>
      <c r="Q1131" s="11" t="s">
        <v>8331</v>
      </c>
      <c r="R1131" t="s">
        <v>8333</v>
      </c>
      <c r="S1131" s="15">
        <f t="shared" si="74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2"/>
        <v>0</v>
      </c>
      <c r="P1132" s="9">
        <f t="shared" si="73"/>
        <v>3.67</v>
      </c>
      <c r="Q1132" s="11" t="s">
        <v>8331</v>
      </c>
      <c r="R1132" t="s">
        <v>8333</v>
      </c>
      <c r="S1132" s="15">
        <f t="shared" si="74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2"/>
        <v>0</v>
      </c>
      <c r="P1133" s="9">
        <f t="shared" si="73"/>
        <v>0</v>
      </c>
      <c r="Q1133" s="11" t="s">
        <v>8331</v>
      </c>
      <c r="R1133" t="s">
        <v>8333</v>
      </c>
      <c r="S1133" s="15">
        <f t="shared" si="74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2"/>
        <v>14</v>
      </c>
      <c r="P1134" s="9">
        <f t="shared" si="73"/>
        <v>110.62</v>
      </c>
      <c r="Q1134" s="11" t="s">
        <v>8331</v>
      </c>
      <c r="R1134" t="s">
        <v>8333</v>
      </c>
      <c r="S1134" s="15">
        <f t="shared" si="74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2"/>
        <v>1</v>
      </c>
      <c r="P1135" s="9">
        <f t="shared" si="73"/>
        <v>20</v>
      </c>
      <c r="Q1135" s="11" t="s">
        <v>8331</v>
      </c>
      <c r="R1135" t="s">
        <v>8333</v>
      </c>
      <c r="S1135" s="15">
        <f t="shared" si="74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2"/>
        <v>0</v>
      </c>
      <c r="P1136" s="9">
        <f t="shared" si="73"/>
        <v>1</v>
      </c>
      <c r="Q1136" s="11" t="s">
        <v>8331</v>
      </c>
      <c r="R1136" t="s">
        <v>8333</v>
      </c>
      <c r="S1136" s="15">
        <f t="shared" si="74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2"/>
        <v>5</v>
      </c>
      <c r="P1137" s="9">
        <f t="shared" si="73"/>
        <v>50</v>
      </c>
      <c r="Q1137" s="11" t="s">
        <v>8331</v>
      </c>
      <c r="R1137" t="s">
        <v>8333</v>
      </c>
      <c r="S1137" s="15">
        <f t="shared" si="74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2"/>
        <v>6</v>
      </c>
      <c r="P1138" s="9">
        <f t="shared" si="73"/>
        <v>45</v>
      </c>
      <c r="Q1138" s="11" t="s">
        <v>8331</v>
      </c>
      <c r="R1138" t="s">
        <v>8333</v>
      </c>
      <c r="S1138" s="15">
        <f t="shared" si="74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2"/>
        <v>40</v>
      </c>
      <c r="P1139" s="9">
        <f t="shared" si="73"/>
        <v>253.21</v>
      </c>
      <c r="Q1139" s="11" t="s">
        <v>8331</v>
      </c>
      <c r="R1139" t="s">
        <v>8333</v>
      </c>
      <c r="S1139" s="15">
        <f t="shared" si="74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2"/>
        <v>0</v>
      </c>
      <c r="P1140" s="9">
        <f t="shared" si="73"/>
        <v>31.25</v>
      </c>
      <c r="Q1140" s="11" t="s">
        <v>8331</v>
      </c>
      <c r="R1140" t="s">
        <v>8333</v>
      </c>
      <c r="S1140" s="15">
        <f t="shared" si="74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2"/>
        <v>0</v>
      </c>
      <c r="P1141" s="9">
        <f t="shared" si="73"/>
        <v>5</v>
      </c>
      <c r="Q1141" s="11" t="s">
        <v>8331</v>
      </c>
      <c r="R1141" t="s">
        <v>8333</v>
      </c>
      <c r="S1141" s="15">
        <f t="shared" si="74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2"/>
        <v>0</v>
      </c>
      <c r="P1142" s="9">
        <f t="shared" si="73"/>
        <v>0</v>
      </c>
      <c r="Q1142" s="11" t="s">
        <v>8331</v>
      </c>
      <c r="R1142" t="s">
        <v>8333</v>
      </c>
      <c r="S1142" s="15">
        <f t="shared" si="74"/>
        <v>42192.462048611109</v>
      </c>
      <c r="T1142">
        <f t="shared" si="71"/>
        <v>2015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2"/>
        <v>0</v>
      </c>
      <c r="P1143" s="9">
        <f t="shared" si="73"/>
        <v>0</v>
      </c>
      <c r="Q1143" s="11" t="s">
        <v>8331</v>
      </c>
      <c r="R1143" t="s">
        <v>8333</v>
      </c>
      <c r="S1143" s="15">
        <f t="shared" si="74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2"/>
        <v>0</v>
      </c>
      <c r="P1144" s="9">
        <f t="shared" si="73"/>
        <v>0</v>
      </c>
      <c r="Q1144" s="11" t="s">
        <v>8331</v>
      </c>
      <c r="R1144" t="s">
        <v>8333</v>
      </c>
      <c r="S1144" s="15">
        <f t="shared" si="74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2"/>
        <v>0</v>
      </c>
      <c r="P1145" s="9">
        <f t="shared" si="73"/>
        <v>23.25</v>
      </c>
      <c r="Q1145" s="11" t="s">
        <v>8331</v>
      </c>
      <c r="R1145" t="s">
        <v>8333</v>
      </c>
      <c r="S1145" s="15">
        <f t="shared" si="74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2"/>
        <v>0</v>
      </c>
      <c r="P1146" s="9">
        <f t="shared" si="73"/>
        <v>0</v>
      </c>
      <c r="Q1146" s="11" t="s">
        <v>8334</v>
      </c>
      <c r="R1146" t="s">
        <v>8335</v>
      </c>
      <c r="S1146" s="15">
        <f t="shared" si="74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2"/>
        <v>0</v>
      </c>
      <c r="P1147" s="9">
        <f t="shared" si="73"/>
        <v>100</v>
      </c>
      <c r="Q1147" s="11" t="s">
        <v>8334</v>
      </c>
      <c r="R1147" t="s">
        <v>8335</v>
      </c>
      <c r="S1147" s="15">
        <f t="shared" si="74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2"/>
        <v>9</v>
      </c>
      <c r="P1148" s="9">
        <f t="shared" si="73"/>
        <v>44.17</v>
      </c>
      <c r="Q1148" s="11" t="s">
        <v>8334</v>
      </c>
      <c r="R1148" t="s">
        <v>8335</v>
      </c>
      <c r="S1148" s="15">
        <f t="shared" si="74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2"/>
        <v>0</v>
      </c>
      <c r="P1149" s="9">
        <f t="shared" si="73"/>
        <v>0</v>
      </c>
      <c r="Q1149" s="11" t="s">
        <v>8334</v>
      </c>
      <c r="R1149" t="s">
        <v>8335</v>
      </c>
      <c r="S1149" s="15">
        <f t="shared" si="74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2"/>
        <v>0</v>
      </c>
      <c r="P1150" s="9">
        <f t="shared" si="73"/>
        <v>24.33</v>
      </c>
      <c r="Q1150" s="11" t="s">
        <v>8334</v>
      </c>
      <c r="R1150" t="s">
        <v>8335</v>
      </c>
      <c r="S1150" s="15">
        <f t="shared" si="74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2"/>
        <v>0</v>
      </c>
      <c r="P1151" s="9">
        <f t="shared" si="73"/>
        <v>37.5</v>
      </c>
      <c r="Q1151" s="11" t="s">
        <v>8334</v>
      </c>
      <c r="R1151" t="s">
        <v>8335</v>
      </c>
      <c r="S1151" s="15">
        <f t="shared" si="74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2"/>
        <v>10</v>
      </c>
      <c r="P1152" s="9">
        <f t="shared" si="73"/>
        <v>42</v>
      </c>
      <c r="Q1152" s="11" t="s">
        <v>8334</v>
      </c>
      <c r="R1152" t="s">
        <v>8335</v>
      </c>
      <c r="S1152" s="15">
        <f t="shared" si="74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2"/>
        <v>0</v>
      </c>
      <c r="P1153" s="9">
        <f t="shared" si="73"/>
        <v>0</v>
      </c>
      <c r="Q1153" s="11" t="s">
        <v>8334</v>
      </c>
      <c r="R1153" t="s">
        <v>8335</v>
      </c>
      <c r="S1153" s="15">
        <f t="shared" si="74"/>
        <v>42224.102581018517</v>
      </c>
      <c r="T1153">
        <f t="shared" si="71"/>
        <v>2015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2"/>
        <v>6</v>
      </c>
      <c r="P1154" s="9">
        <f t="shared" si="73"/>
        <v>60.73</v>
      </c>
      <c r="Q1154" s="11" t="s">
        <v>8334</v>
      </c>
      <c r="R1154" t="s">
        <v>8335</v>
      </c>
      <c r="S1154" s="15">
        <f t="shared" si="74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si="73"/>
        <v>50</v>
      </c>
      <c r="Q1155" s="11" t="s">
        <v>8334</v>
      </c>
      <c r="R1155" t="s">
        <v>8335</v>
      </c>
      <c r="S1155" s="15">
        <f t="shared" si="74"/>
        <v>42143.714178240742</v>
      </c>
      <c r="T1155">
        <f t="shared" si="71"/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>
        <f t="shared" ref="T1156:T1219" si="75">YEAR(S1156)</f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ref="O1162:O1225" si="76">ROUND(E1162/D1162*100,0)</f>
        <v>4</v>
      </c>
      <c r="P1162" s="9">
        <f t="shared" ref="P1162:P1225" si="77">IFERROR(ROUND(E1162/L1162,2),0)</f>
        <v>60.79</v>
      </c>
      <c r="Q1162" s="11" t="s">
        <v>8334</v>
      </c>
      <c r="R1162" t="s">
        <v>8335</v>
      </c>
      <c r="S1162" s="15">
        <f t="shared" ref="S1162:S1225" si="78">(((J1162/60)/60)/24)+DATE(1970,1,1)</f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6"/>
        <v>0</v>
      </c>
      <c r="P1163" s="9">
        <f t="shared" si="77"/>
        <v>0</v>
      </c>
      <c r="Q1163" s="11" t="s">
        <v>8334</v>
      </c>
      <c r="R1163" t="s">
        <v>8335</v>
      </c>
      <c r="S1163" s="15">
        <f t="shared" si="78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6"/>
        <v>0</v>
      </c>
      <c r="P1164" s="9">
        <f t="shared" si="77"/>
        <v>17.5</v>
      </c>
      <c r="Q1164" s="11" t="s">
        <v>8334</v>
      </c>
      <c r="R1164" t="s">
        <v>8335</v>
      </c>
      <c r="S1164" s="15">
        <f t="shared" si="78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6"/>
        <v>0</v>
      </c>
      <c r="P1165" s="9">
        <f t="shared" si="77"/>
        <v>0</v>
      </c>
      <c r="Q1165" s="11" t="s">
        <v>8334</v>
      </c>
      <c r="R1165" t="s">
        <v>8335</v>
      </c>
      <c r="S1165" s="15">
        <f t="shared" si="78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6"/>
        <v>0</v>
      </c>
      <c r="P1166" s="9">
        <f t="shared" si="77"/>
        <v>0</v>
      </c>
      <c r="Q1166" s="11" t="s">
        <v>8334</v>
      </c>
      <c r="R1166" t="s">
        <v>8335</v>
      </c>
      <c r="S1166" s="15">
        <f t="shared" si="78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6"/>
        <v>21</v>
      </c>
      <c r="P1167" s="9">
        <f t="shared" si="77"/>
        <v>82.82</v>
      </c>
      <c r="Q1167" s="11" t="s">
        <v>8334</v>
      </c>
      <c r="R1167" t="s">
        <v>8335</v>
      </c>
      <c r="S1167" s="15">
        <f t="shared" si="78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6"/>
        <v>19</v>
      </c>
      <c r="P1168" s="9">
        <f t="shared" si="77"/>
        <v>358.88</v>
      </c>
      <c r="Q1168" s="11" t="s">
        <v>8334</v>
      </c>
      <c r="R1168" t="s">
        <v>8335</v>
      </c>
      <c r="S1168" s="15">
        <f t="shared" si="78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6"/>
        <v>2</v>
      </c>
      <c r="P1169" s="9">
        <f t="shared" si="77"/>
        <v>61.19</v>
      </c>
      <c r="Q1169" s="11" t="s">
        <v>8334</v>
      </c>
      <c r="R1169" t="s">
        <v>8335</v>
      </c>
      <c r="S1169" s="15">
        <f t="shared" si="78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6"/>
        <v>6</v>
      </c>
      <c r="P1170" s="9">
        <f t="shared" si="77"/>
        <v>340</v>
      </c>
      <c r="Q1170" s="11" t="s">
        <v>8334</v>
      </c>
      <c r="R1170" t="s">
        <v>8335</v>
      </c>
      <c r="S1170" s="15">
        <f t="shared" si="78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6"/>
        <v>0</v>
      </c>
      <c r="P1171" s="9">
        <f t="shared" si="77"/>
        <v>5.67</v>
      </c>
      <c r="Q1171" s="11" t="s">
        <v>8334</v>
      </c>
      <c r="R1171" t="s">
        <v>8335</v>
      </c>
      <c r="S1171" s="15">
        <f t="shared" si="78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6"/>
        <v>0</v>
      </c>
      <c r="P1172" s="9">
        <f t="shared" si="77"/>
        <v>50</v>
      </c>
      <c r="Q1172" s="11" t="s">
        <v>8334</v>
      </c>
      <c r="R1172" t="s">
        <v>8335</v>
      </c>
      <c r="S1172" s="15">
        <f t="shared" si="78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6"/>
        <v>0</v>
      </c>
      <c r="P1173" s="9">
        <f t="shared" si="77"/>
        <v>25</v>
      </c>
      <c r="Q1173" s="11" t="s">
        <v>8334</v>
      </c>
      <c r="R1173" t="s">
        <v>8335</v>
      </c>
      <c r="S1173" s="15">
        <f t="shared" si="78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6"/>
        <v>0</v>
      </c>
      <c r="P1174" s="9">
        <f t="shared" si="77"/>
        <v>0</v>
      </c>
      <c r="Q1174" s="11" t="s">
        <v>8334</v>
      </c>
      <c r="R1174" t="s">
        <v>8335</v>
      </c>
      <c r="S1174" s="15">
        <f t="shared" si="78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6"/>
        <v>0</v>
      </c>
      <c r="P1175" s="9">
        <f t="shared" si="77"/>
        <v>30</v>
      </c>
      <c r="Q1175" s="11" t="s">
        <v>8334</v>
      </c>
      <c r="R1175" t="s">
        <v>8335</v>
      </c>
      <c r="S1175" s="15">
        <f t="shared" si="78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6"/>
        <v>6</v>
      </c>
      <c r="P1176" s="9">
        <f t="shared" si="77"/>
        <v>46.63</v>
      </c>
      <c r="Q1176" s="11" t="s">
        <v>8334</v>
      </c>
      <c r="R1176" t="s">
        <v>8335</v>
      </c>
      <c r="S1176" s="15">
        <f t="shared" si="78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6"/>
        <v>3</v>
      </c>
      <c r="P1177" s="9">
        <f t="shared" si="77"/>
        <v>65</v>
      </c>
      <c r="Q1177" s="11" t="s">
        <v>8334</v>
      </c>
      <c r="R1177" t="s">
        <v>8335</v>
      </c>
      <c r="S1177" s="15">
        <f t="shared" si="78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6"/>
        <v>0</v>
      </c>
      <c r="P1178" s="9">
        <f t="shared" si="77"/>
        <v>10</v>
      </c>
      <c r="Q1178" s="11" t="s">
        <v>8334</v>
      </c>
      <c r="R1178" t="s">
        <v>8335</v>
      </c>
      <c r="S1178" s="15">
        <f t="shared" si="78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6"/>
        <v>0</v>
      </c>
      <c r="P1179" s="9">
        <f t="shared" si="77"/>
        <v>0</v>
      </c>
      <c r="Q1179" s="11" t="s">
        <v>8334</v>
      </c>
      <c r="R1179" t="s">
        <v>8335</v>
      </c>
      <c r="S1179" s="15">
        <f t="shared" si="78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6"/>
        <v>0</v>
      </c>
      <c r="P1180" s="9">
        <f t="shared" si="77"/>
        <v>5</v>
      </c>
      <c r="Q1180" s="11" t="s">
        <v>8334</v>
      </c>
      <c r="R1180" t="s">
        <v>8335</v>
      </c>
      <c r="S1180" s="15">
        <f t="shared" si="78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6"/>
        <v>5</v>
      </c>
      <c r="P1181" s="9">
        <f t="shared" si="77"/>
        <v>640</v>
      </c>
      <c r="Q1181" s="11" t="s">
        <v>8334</v>
      </c>
      <c r="R1181" t="s">
        <v>8335</v>
      </c>
      <c r="S1181" s="15">
        <f t="shared" si="78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6"/>
        <v>12</v>
      </c>
      <c r="P1182" s="9">
        <f t="shared" si="77"/>
        <v>69.12</v>
      </c>
      <c r="Q1182" s="11" t="s">
        <v>8334</v>
      </c>
      <c r="R1182" t="s">
        <v>8335</v>
      </c>
      <c r="S1182" s="15">
        <f t="shared" si="78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6"/>
        <v>0</v>
      </c>
      <c r="P1183" s="9">
        <f t="shared" si="77"/>
        <v>1.33</v>
      </c>
      <c r="Q1183" s="11" t="s">
        <v>8334</v>
      </c>
      <c r="R1183" t="s">
        <v>8335</v>
      </c>
      <c r="S1183" s="15">
        <f t="shared" si="78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6"/>
        <v>4</v>
      </c>
      <c r="P1184" s="9">
        <f t="shared" si="77"/>
        <v>10.5</v>
      </c>
      <c r="Q1184" s="11" t="s">
        <v>8334</v>
      </c>
      <c r="R1184" t="s">
        <v>8335</v>
      </c>
      <c r="S1184" s="15">
        <f t="shared" si="78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6"/>
        <v>4</v>
      </c>
      <c r="P1185" s="9">
        <f t="shared" si="77"/>
        <v>33.33</v>
      </c>
      <c r="Q1185" s="11" t="s">
        <v>8334</v>
      </c>
      <c r="R1185" t="s">
        <v>8335</v>
      </c>
      <c r="S1185" s="15">
        <f t="shared" si="78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6"/>
        <v>105</v>
      </c>
      <c r="P1186" s="9">
        <f t="shared" si="77"/>
        <v>61.56</v>
      </c>
      <c r="Q1186" s="11" t="s">
        <v>8336</v>
      </c>
      <c r="R1186" t="s">
        <v>8337</v>
      </c>
      <c r="S1186" s="15">
        <f t="shared" si="78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6"/>
        <v>105</v>
      </c>
      <c r="P1187" s="9">
        <f t="shared" si="77"/>
        <v>118.74</v>
      </c>
      <c r="Q1187" s="11" t="s">
        <v>8336</v>
      </c>
      <c r="R1187" t="s">
        <v>8337</v>
      </c>
      <c r="S1187" s="15">
        <f t="shared" si="78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6"/>
        <v>107</v>
      </c>
      <c r="P1188" s="9">
        <f t="shared" si="77"/>
        <v>65.08</v>
      </c>
      <c r="Q1188" s="11" t="s">
        <v>8336</v>
      </c>
      <c r="R1188" t="s">
        <v>8337</v>
      </c>
      <c r="S1188" s="15">
        <f t="shared" si="78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6"/>
        <v>104</v>
      </c>
      <c r="P1189" s="9">
        <f t="shared" si="77"/>
        <v>130.16</v>
      </c>
      <c r="Q1189" s="11" t="s">
        <v>8336</v>
      </c>
      <c r="R1189" t="s">
        <v>8337</v>
      </c>
      <c r="S1189" s="15">
        <f t="shared" si="78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6"/>
        <v>161</v>
      </c>
      <c r="P1190" s="9">
        <f t="shared" si="77"/>
        <v>37.78</v>
      </c>
      <c r="Q1190" s="11" t="s">
        <v>8336</v>
      </c>
      <c r="R1190" t="s">
        <v>8337</v>
      </c>
      <c r="S1190" s="15">
        <f t="shared" si="78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6"/>
        <v>108</v>
      </c>
      <c r="P1191" s="9">
        <f t="shared" si="77"/>
        <v>112.79</v>
      </c>
      <c r="Q1191" s="11" t="s">
        <v>8336</v>
      </c>
      <c r="R1191" t="s">
        <v>8337</v>
      </c>
      <c r="S1191" s="15">
        <f t="shared" si="78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6"/>
        <v>135</v>
      </c>
      <c r="P1192" s="9">
        <f t="shared" si="77"/>
        <v>51.92</v>
      </c>
      <c r="Q1192" s="11" t="s">
        <v>8336</v>
      </c>
      <c r="R1192" t="s">
        <v>8337</v>
      </c>
      <c r="S1192" s="15">
        <f t="shared" si="78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6"/>
        <v>109</v>
      </c>
      <c r="P1193" s="9">
        <f t="shared" si="77"/>
        <v>89.24</v>
      </c>
      <c r="Q1193" s="11" t="s">
        <v>8336</v>
      </c>
      <c r="R1193" t="s">
        <v>8337</v>
      </c>
      <c r="S1193" s="15">
        <f t="shared" si="78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6"/>
        <v>290</v>
      </c>
      <c r="P1194" s="9">
        <f t="shared" si="77"/>
        <v>19.329999999999998</v>
      </c>
      <c r="Q1194" s="11" t="s">
        <v>8336</v>
      </c>
      <c r="R1194" t="s">
        <v>8337</v>
      </c>
      <c r="S1194" s="15">
        <f t="shared" si="78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6"/>
        <v>104</v>
      </c>
      <c r="P1195" s="9">
        <f t="shared" si="77"/>
        <v>79.97</v>
      </c>
      <c r="Q1195" s="11" t="s">
        <v>8336</v>
      </c>
      <c r="R1195" t="s">
        <v>8337</v>
      </c>
      <c r="S1195" s="15">
        <f t="shared" si="78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6"/>
        <v>322</v>
      </c>
      <c r="P1196" s="9">
        <f t="shared" si="77"/>
        <v>56.41</v>
      </c>
      <c r="Q1196" s="11" t="s">
        <v>8336</v>
      </c>
      <c r="R1196" t="s">
        <v>8337</v>
      </c>
      <c r="S1196" s="15">
        <f t="shared" si="78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6"/>
        <v>135</v>
      </c>
      <c r="P1197" s="9">
        <f t="shared" si="77"/>
        <v>79.41</v>
      </c>
      <c r="Q1197" s="11" t="s">
        <v>8336</v>
      </c>
      <c r="R1197" t="s">
        <v>8337</v>
      </c>
      <c r="S1197" s="15">
        <f t="shared" si="78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6"/>
        <v>270</v>
      </c>
      <c r="P1198" s="9">
        <f t="shared" si="77"/>
        <v>76.44</v>
      </c>
      <c r="Q1198" s="11" t="s">
        <v>8336</v>
      </c>
      <c r="R1198" t="s">
        <v>8337</v>
      </c>
      <c r="S1198" s="15">
        <f t="shared" si="78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6"/>
        <v>253</v>
      </c>
      <c r="P1199" s="9">
        <f t="shared" si="77"/>
        <v>121</v>
      </c>
      <c r="Q1199" s="11" t="s">
        <v>8336</v>
      </c>
      <c r="R1199" t="s">
        <v>8337</v>
      </c>
      <c r="S1199" s="15">
        <f t="shared" si="78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6"/>
        <v>261</v>
      </c>
      <c r="P1200" s="9">
        <f t="shared" si="77"/>
        <v>54.62</v>
      </c>
      <c r="Q1200" s="11" t="s">
        <v>8336</v>
      </c>
      <c r="R1200" t="s">
        <v>8337</v>
      </c>
      <c r="S1200" s="15">
        <f t="shared" si="78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6"/>
        <v>101</v>
      </c>
      <c r="P1201" s="9">
        <f t="shared" si="77"/>
        <v>299.22000000000003</v>
      </c>
      <c r="Q1201" s="11" t="s">
        <v>8336</v>
      </c>
      <c r="R1201" t="s">
        <v>8337</v>
      </c>
      <c r="S1201" s="15">
        <f t="shared" si="78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6"/>
        <v>126</v>
      </c>
      <c r="P1202" s="9">
        <f t="shared" si="77"/>
        <v>58.53</v>
      </c>
      <c r="Q1202" s="11" t="s">
        <v>8336</v>
      </c>
      <c r="R1202" t="s">
        <v>8337</v>
      </c>
      <c r="S1202" s="15">
        <f t="shared" si="78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6"/>
        <v>102</v>
      </c>
      <c r="P1203" s="9">
        <f t="shared" si="77"/>
        <v>55.37</v>
      </c>
      <c r="Q1203" s="11" t="s">
        <v>8336</v>
      </c>
      <c r="R1203" t="s">
        <v>8337</v>
      </c>
      <c r="S1203" s="15">
        <f t="shared" si="78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6"/>
        <v>199</v>
      </c>
      <c r="P1204" s="9">
        <f t="shared" si="77"/>
        <v>183.8</v>
      </c>
      <c r="Q1204" s="11" t="s">
        <v>8336</v>
      </c>
      <c r="R1204" t="s">
        <v>8337</v>
      </c>
      <c r="S1204" s="15">
        <f t="shared" si="78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6"/>
        <v>102</v>
      </c>
      <c r="P1205" s="9">
        <f t="shared" si="77"/>
        <v>165.35</v>
      </c>
      <c r="Q1205" s="11" t="s">
        <v>8336</v>
      </c>
      <c r="R1205" t="s">
        <v>8337</v>
      </c>
      <c r="S1205" s="15">
        <f t="shared" si="78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6"/>
        <v>103</v>
      </c>
      <c r="P1206" s="9">
        <f t="shared" si="77"/>
        <v>234.79</v>
      </c>
      <c r="Q1206" s="11" t="s">
        <v>8336</v>
      </c>
      <c r="R1206" t="s">
        <v>8337</v>
      </c>
      <c r="S1206" s="15">
        <f t="shared" si="78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6"/>
        <v>101</v>
      </c>
      <c r="P1207" s="9">
        <f t="shared" si="77"/>
        <v>211.48</v>
      </c>
      <c r="Q1207" s="11" t="s">
        <v>8336</v>
      </c>
      <c r="R1207" t="s">
        <v>8337</v>
      </c>
      <c r="S1207" s="15">
        <f t="shared" si="78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6"/>
        <v>115</v>
      </c>
      <c r="P1208" s="9">
        <f t="shared" si="77"/>
        <v>32.340000000000003</v>
      </c>
      <c r="Q1208" s="11" t="s">
        <v>8336</v>
      </c>
      <c r="R1208" t="s">
        <v>8337</v>
      </c>
      <c r="S1208" s="15">
        <f t="shared" si="78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6"/>
        <v>104</v>
      </c>
      <c r="P1209" s="9">
        <f t="shared" si="77"/>
        <v>123.38</v>
      </c>
      <c r="Q1209" s="11" t="s">
        <v>8336</v>
      </c>
      <c r="R1209" t="s">
        <v>8337</v>
      </c>
      <c r="S1209" s="15">
        <f t="shared" si="78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6"/>
        <v>155</v>
      </c>
      <c r="P1210" s="9">
        <f t="shared" si="77"/>
        <v>207.07</v>
      </c>
      <c r="Q1210" s="11" t="s">
        <v>8336</v>
      </c>
      <c r="R1210" t="s">
        <v>8337</v>
      </c>
      <c r="S1210" s="15">
        <f t="shared" si="78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6"/>
        <v>106</v>
      </c>
      <c r="P1211" s="9">
        <f t="shared" si="77"/>
        <v>138.26</v>
      </c>
      <c r="Q1211" s="11" t="s">
        <v>8336</v>
      </c>
      <c r="R1211" t="s">
        <v>8337</v>
      </c>
      <c r="S1211" s="15">
        <f t="shared" si="78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6"/>
        <v>254</v>
      </c>
      <c r="P1212" s="9">
        <f t="shared" si="77"/>
        <v>493.82</v>
      </c>
      <c r="Q1212" s="11" t="s">
        <v>8336</v>
      </c>
      <c r="R1212" t="s">
        <v>8337</v>
      </c>
      <c r="S1212" s="15">
        <f t="shared" si="78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6"/>
        <v>101</v>
      </c>
      <c r="P1213" s="9">
        <f t="shared" si="77"/>
        <v>168.5</v>
      </c>
      <c r="Q1213" s="11" t="s">
        <v>8336</v>
      </c>
      <c r="R1213" t="s">
        <v>8337</v>
      </c>
      <c r="S1213" s="15">
        <f t="shared" si="78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6"/>
        <v>129</v>
      </c>
      <c r="P1214" s="9">
        <f t="shared" si="77"/>
        <v>38.869999999999997</v>
      </c>
      <c r="Q1214" s="11" t="s">
        <v>8336</v>
      </c>
      <c r="R1214" t="s">
        <v>8337</v>
      </c>
      <c r="S1214" s="15">
        <f t="shared" si="78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6"/>
        <v>102</v>
      </c>
      <c r="P1215" s="9">
        <f t="shared" si="77"/>
        <v>61.53</v>
      </c>
      <c r="Q1215" s="11" t="s">
        <v>8336</v>
      </c>
      <c r="R1215" t="s">
        <v>8337</v>
      </c>
      <c r="S1215" s="15">
        <f t="shared" si="78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6"/>
        <v>132</v>
      </c>
      <c r="P1216" s="9">
        <f t="shared" si="77"/>
        <v>105.44</v>
      </c>
      <c r="Q1216" s="11" t="s">
        <v>8336</v>
      </c>
      <c r="R1216" t="s">
        <v>8337</v>
      </c>
      <c r="S1216" s="15">
        <f t="shared" si="78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6"/>
        <v>786</v>
      </c>
      <c r="P1217" s="9">
        <f t="shared" si="77"/>
        <v>71.59</v>
      </c>
      <c r="Q1217" s="11" t="s">
        <v>8336</v>
      </c>
      <c r="R1217" t="s">
        <v>8337</v>
      </c>
      <c r="S1217" s="15">
        <f t="shared" si="78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6"/>
        <v>146</v>
      </c>
      <c r="P1218" s="9">
        <f t="shared" si="77"/>
        <v>91.88</v>
      </c>
      <c r="Q1218" s="11" t="s">
        <v>8336</v>
      </c>
      <c r="R1218" t="s">
        <v>8337</v>
      </c>
      <c r="S1218" s="15">
        <f t="shared" si="78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si="77"/>
        <v>148.57</v>
      </c>
      <c r="Q1219" s="11" t="s">
        <v>8336</v>
      </c>
      <c r="R1219" t="s">
        <v>8337</v>
      </c>
      <c r="S1219" s="15">
        <f t="shared" si="78"/>
        <v>42535.809490740736</v>
      </c>
      <c r="T1219">
        <f t="shared" si="75"/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>
        <f t="shared" ref="T1220:T1283" si="79">YEAR(S1220)</f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ref="O1226:O1289" si="80">ROUND(E1226/D1226*100,0)</f>
        <v>7</v>
      </c>
      <c r="P1226" s="9">
        <f t="shared" ref="P1226:P1289" si="81">IFERROR(ROUND(E1226/L1226,2),0)</f>
        <v>58.89</v>
      </c>
      <c r="Q1226" s="11" t="s">
        <v>8323</v>
      </c>
      <c r="R1226" t="s">
        <v>8338</v>
      </c>
      <c r="S1226" s="15">
        <f t="shared" ref="S1226:S1289" si="82">(((J1226/60)/60)/24)+DATE(1970,1,1)</f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80"/>
        <v>4</v>
      </c>
      <c r="P1227" s="9">
        <f t="shared" si="81"/>
        <v>44</v>
      </c>
      <c r="Q1227" s="11" t="s">
        <v>8323</v>
      </c>
      <c r="R1227" t="s">
        <v>8338</v>
      </c>
      <c r="S1227" s="15">
        <f t="shared" si="82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0"/>
        <v>4</v>
      </c>
      <c r="P1228" s="9">
        <f t="shared" si="81"/>
        <v>48.43</v>
      </c>
      <c r="Q1228" s="11" t="s">
        <v>8323</v>
      </c>
      <c r="R1228" t="s">
        <v>8338</v>
      </c>
      <c r="S1228" s="15">
        <f t="shared" si="82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0"/>
        <v>0</v>
      </c>
      <c r="P1229" s="9">
        <f t="shared" si="81"/>
        <v>0</v>
      </c>
      <c r="Q1229" s="11" t="s">
        <v>8323</v>
      </c>
      <c r="R1229" t="s">
        <v>8338</v>
      </c>
      <c r="S1229" s="15">
        <f t="shared" si="82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0"/>
        <v>29</v>
      </c>
      <c r="P1230" s="9">
        <f t="shared" si="81"/>
        <v>61.04</v>
      </c>
      <c r="Q1230" s="11" t="s">
        <v>8323</v>
      </c>
      <c r="R1230" t="s">
        <v>8338</v>
      </c>
      <c r="S1230" s="15">
        <f t="shared" si="82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80"/>
        <v>1</v>
      </c>
      <c r="P1231" s="9">
        <f t="shared" si="81"/>
        <v>25</v>
      </c>
      <c r="Q1231" s="11" t="s">
        <v>8323</v>
      </c>
      <c r="R1231" t="s">
        <v>8338</v>
      </c>
      <c r="S1231" s="15">
        <f t="shared" si="82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0"/>
        <v>0</v>
      </c>
      <c r="P1232" s="9">
        <f t="shared" si="81"/>
        <v>0</v>
      </c>
      <c r="Q1232" s="11" t="s">
        <v>8323</v>
      </c>
      <c r="R1232" t="s">
        <v>8338</v>
      </c>
      <c r="S1232" s="15">
        <f t="shared" si="82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0"/>
        <v>0</v>
      </c>
      <c r="P1233" s="9">
        <f t="shared" si="81"/>
        <v>0</v>
      </c>
      <c r="Q1233" s="11" t="s">
        <v>8323</v>
      </c>
      <c r="R1233" t="s">
        <v>8338</v>
      </c>
      <c r="S1233" s="15">
        <f t="shared" si="82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0"/>
        <v>1</v>
      </c>
      <c r="P1234" s="9">
        <f t="shared" si="81"/>
        <v>40</v>
      </c>
      <c r="Q1234" s="11" t="s">
        <v>8323</v>
      </c>
      <c r="R1234" t="s">
        <v>8338</v>
      </c>
      <c r="S1234" s="15">
        <f t="shared" si="82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0"/>
        <v>12</v>
      </c>
      <c r="P1235" s="9">
        <f t="shared" si="81"/>
        <v>19.329999999999998</v>
      </c>
      <c r="Q1235" s="11" t="s">
        <v>8323</v>
      </c>
      <c r="R1235" t="s">
        <v>8338</v>
      </c>
      <c r="S1235" s="15">
        <f t="shared" si="82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0"/>
        <v>0</v>
      </c>
      <c r="P1236" s="9">
        <f t="shared" si="81"/>
        <v>0</v>
      </c>
      <c r="Q1236" s="11" t="s">
        <v>8323</v>
      </c>
      <c r="R1236" t="s">
        <v>8338</v>
      </c>
      <c r="S1236" s="15">
        <f t="shared" si="82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0"/>
        <v>3</v>
      </c>
      <c r="P1237" s="9">
        <f t="shared" si="81"/>
        <v>35</v>
      </c>
      <c r="Q1237" s="11" t="s">
        <v>8323</v>
      </c>
      <c r="R1237" t="s">
        <v>8338</v>
      </c>
      <c r="S1237" s="15">
        <f t="shared" si="82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0"/>
        <v>0</v>
      </c>
      <c r="P1238" s="9">
        <f t="shared" si="81"/>
        <v>0</v>
      </c>
      <c r="Q1238" s="11" t="s">
        <v>8323</v>
      </c>
      <c r="R1238" t="s">
        <v>8338</v>
      </c>
      <c r="S1238" s="15">
        <f t="shared" si="82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0"/>
        <v>0</v>
      </c>
      <c r="P1239" s="9">
        <f t="shared" si="81"/>
        <v>0</v>
      </c>
      <c r="Q1239" s="11" t="s">
        <v>8323</v>
      </c>
      <c r="R1239" t="s">
        <v>8338</v>
      </c>
      <c r="S1239" s="15">
        <f t="shared" si="82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0"/>
        <v>18</v>
      </c>
      <c r="P1240" s="9">
        <f t="shared" si="81"/>
        <v>59.33</v>
      </c>
      <c r="Q1240" s="11" t="s">
        <v>8323</v>
      </c>
      <c r="R1240" t="s">
        <v>8338</v>
      </c>
      <c r="S1240" s="15">
        <f t="shared" si="82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0"/>
        <v>0</v>
      </c>
      <c r="P1241" s="9">
        <f t="shared" si="81"/>
        <v>0</v>
      </c>
      <c r="Q1241" s="11" t="s">
        <v>8323</v>
      </c>
      <c r="R1241" t="s">
        <v>8338</v>
      </c>
      <c r="S1241" s="15">
        <f t="shared" si="82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0"/>
        <v>3</v>
      </c>
      <c r="P1242" s="9">
        <f t="shared" si="81"/>
        <v>30.13</v>
      </c>
      <c r="Q1242" s="11" t="s">
        <v>8323</v>
      </c>
      <c r="R1242" t="s">
        <v>8338</v>
      </c>
      <c r="S1242" s="15">
        <f t="shared" si="82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0"/>
        <v>51</v>
      </c>
      <c r="P1243" s="9">
        <f t="shared" si="81"/>
        <v>74.62</v>
      </c>
      <c r="Q1243" s="11" t="s">
        <v>8323</v>
      </c>
      <c r="R1243" t="s">
        <v>8338</v>
      </c>
      <c r="S1243" s="15">
        <f t="shared" si="82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0"/>
        <v>1</v>
      </c>
      <c r="P1244" s="9">
        <f t="shared" si="81"/>
        <v>5</v>
      </c>
      <c r="Q1244" s="11" t="s">
        <v>8323</v>
      </c>
      <c r="R1244" t="s">
        <v>8338</v>
      </c>
      <c r="S1244" s="15">
        <f t="shared" si="82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0"/>
        <v>14</v>
      </c>
      <c r="P1245" s="9">
        <f t="shared" si="81"/>
        <v>44.5</v>
      </c>
      <c r="Q1245" s="11" t="s">
        <v>8323</v>
      </c>
      <c r="R1245" t="s">
        <v>8338</v>
      </c>
      <c r="S1245" s="15">
        <f t="shared" si="82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0"/>
        <v>104</v>
      </c>
      <c r="P1246" s="9">
        <f t="shared" si="81"/>
        <v>46.13</v>
      </c>
      <c r="Q1246" s="11" t="s">
        <v>8323</v>
      </c>
      <c r="R1246" t="s">
        <v>8324</v>
      </c>
      <c r="S1246" s="15">
        <f t="shared" si="82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0"/>
        <v>120</v>
      </c>
      <c r="P1247" s="9">
        <f t="shared" si="81"/>
        <v>141.47</v>
      </c>
      <c r="Q1247" s="11" t="s">
        <v>8323</v>
      </c>
      <c r="R1247" t="s">
        <v>8324</v>
      </c>
      <c r="S1247" s="15">
        <f t="shared" si="82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0"/>
        <v>117</v>
      </c>
      <c r="P1248" s="9">
        <f t="shared" si="81"/>
        <v>75.48</v>
      </c>
      <c r="Q1248" s="11" t="s">
        <v>8323</v>
      </c>
      <c r="R1248" t="s">
        <v>8324</v>
      </c>
      <c r="S1248" s="15">
        <f t="shared" si="82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0"/>
        <v>122</v>
      </c>
      <c r="P1249" s="9">
        <f t="shared" si="81"/>
        <v>85.5</v>
      </c>
      <c r="Q1249" s="11" t="s">
        <v>8323</v>
      </c>
      <c r="R1249" t="s">
        <v>8324</v>
      </c>
      <c r="S1249" s="15">
        <f t="shared" si="82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0"/>
        <v>152</v>
      </c>
      <c r="P1250" s="9">
        <f t="shared" si="81"/>
        <v>64.25</v>
      </c>
      <c r="Q1250" s="11" t="s">
        <v>8323</v>
      </c>
      <c r="R1250" t="s">
        <v>8324</v>
      </c>
      <c r="S1250" s="15">
        <f t="shared" si="82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0"/>
        <v>104</v>
      </c>
      <c r="P1251" s="9">
        <f t="shared" si="81"/>
        <v>64.47</v>
      </c>
      <c r="Q1251" s="11" t="s">
        <v>8323</v>
      </c>
      <c r="R1251" t="s">
        <v>8324</v>
      </c>
      <c r="S1251" s="15">
        <f t="shared" si="82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0"/>
        <v>200</v>
      </c>
      <c r="P1252" s="9">
        <f t="shared" si="81"/>
        <v>118.2</v>
      </c>
      <c r="Q1252" s="11" t="s">
        <v>8323</v>
      </c>
      <c r="R1252" t="s">
        <v>8324</v>
      </c>
      <c r="S1252" s="15">
        <f t="shared" si="82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0"/>
        <v>102</v>
      </c>
      <c r="P1253" s="9">
        <f t="shared" si="81"/>
        <v>82.54</v>
      </c>
      <c r="Q1253" s="11" t="s">
        <v>8323</v>
      </c>
      <c r="R1253" t="s">
        <v>8324</v>
      </c>
      <c r="S1253" s="15">
        <f t="shared" si="82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0"/>
        <v>138</v>
      </c>
      <c r="P1254" s="9">
        <f t="shared" si="81"/>
        <v>34.17</v>
      </c>
      <c r="Q1254" s="11" t="s">
        <v>8323</v>
      </c>
      <c r="R1254" t="s">
        <v>8324</v>
      </c>
      <c r="S1254" s="15">
        <f t="shared" si="82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0"/>
        <v>303833</v>
      </c>
      <c r="P1255" s="9">
        <f t="shared" si="81"/>
        <v>42.73</v>
      </c>
      <c r="Q1255" s="11" t="s">
        <v>8323</v>
      </c>
      <c r="R1255" t="s">
        <v>8324</v>
      </c>
      <c r="S1255" s="15">
        <f t="shared" si="82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0"/>
        <v>199</v>
      </c>
      <c r="P1256" s="9">
        <f t="shared" si="81"/>
        <v>94.49</v>
      </c>
      <c r="Q1256" s="11" t="s">
        <v>8323</v>
      </c>
      <c r="R1256" t="s">
        <v>8324</v>
      </c>
      <c r="S1256" s="15">
        <f t="shared" si="82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0"/>
        <v>202</v>
      </c>
      <c r="P1257" s="9">
        <f t="shared" si="81"/>
        <v>55.7</v>
      </c>
      <c r="Q1257" s="11" t="s">
        <v>8323</v>
      </c>
      <c r="R1257" t="s">
        <v>8324</v>
      </c>
      <c r="S1257" s="15">
        <f t="shared" si="82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0"/>
        <v>118</v>
      </c>
      <c r="P1258" s="9">
        <f t="shared" si="81"/>
        <v>98.03</v>
      </c>
      <c r="Q1258" s="11" t="s">
        <v>8323</v>
      </c>
      <c r="R1258" t="s">
        <v>8324</v>
      </c>
      <c r="S1258" s="15">
        <f t="shared" si="82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0"/>
        <v>295</v>
      </c>
      <c r="P1259" s="9">
        <f t="shared" si="81"/>
        <v>92.1</v>
      </c>
      <c r="Q1259" s="11" t="s">
        <v>8323</v>
      </c>
      <c r="R1259" t="s">
        <v>8324</v>
      </c>
      <c r="S1259" s="15">
        <f t="shared" si="82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0"/>
        <v>213</v>
      </c>
      <c r="P1260" s="9">
        <f t="shared" si="81"/>
        <v>38.18</v>
      </c>
      <c r="Q1260" s="11" t="s">
        <v>8323</v>
      </c>
      <c r="R1260" t="s">
        <v>8324</v>
      </c>
      <c r="S1260" s="15">
        <f t="shared" si="82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0"/>
        <v>104</v>
      </c>
      <c r="P1261" s="9">
        <f t="shared" si="81"/>
        <v>27.15</v>
      </c>
      <c r="Q1261" s="11" t="s">
        <v>8323</v>
      </c>
      <c r="R1261" t="s">
        <v>8324</v>
      </c>
      <c r="S1261" s="15">
        <f t="shared" si="82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0"/>
        <v>114</v>
      </c>
      <c r="P1262" s="9">
        <f t="shared" si="81"/>
        <v>50.69</v>
      </c>
      <c r="Q1262" s="11" t="s">
        <v>8323</v>
      </c>
      <c r="R1262" t="s">
        <v>8324</v>
      </c>
      <c r="S1262" s="15">
        <f t="shared" si="82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0"/>
        <v>101</v>
      </c>
      <c r="P1263" s="9">
        <f t="shared" si="81"/>
        <v>38.94</v>
      </c>
      <c r="Q1263" s="11" t="s">
        <v>8323</v>
      </c>
      <c r="R1263" t="s">
        <v>8324</v>
      </c>
      <c r="S1263" s="15">
        <f t="shared" si="82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0"/>
        <v>125</v>
      </c>
      <c r="P1264" s="9">
        <f t="shared" si="81"/>
        <v>77.64</v>
      </c>
      <c r="Q1264" s="11" t="s">
        <v>8323</v>
      </c>
      <c r="R1264" t="s">
        <v>8324</v>
      </c>
      <c r="S1264" s="15">
        <f t="shared" si="82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0"/>
        <v>119</v>
      </c>
      <c r="P1265" s="9">
        <f t="shared" si="81"/>
        <v>43.54</v>
      </c>
      <c r="Q1265" s="11" t="s">
        <v>8323</v>
      </c>
      <c r="R1265" t="s">
        <v>8324</v>
      </c>
      <c r="S1265" s="15">
        <f t="shared" si="82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0"/>
        <v>166</v>
      </c>
      <c r="P1266" s="9">
        <f t="shared" si="81"/>
        <v>31.82</v>
      </c>
      <c r="Q1266" s="11" t="s">
        <v>8323</v>
      </c>
      <c r="R1266" t="s">
        <v>8324</v>
      </c>
      <c r="S1266" s="15">
        <f t="shared" si="82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0"/>
        <v>119</v>
      </c>
      <c r="P1267" s="9">
        <f t="shared" si="81"/>
        <v>63.18</v>
      </c>
      <c r="Q1267" s="11" t="s">
        <v>8323</v>
      </c>
      <c r="R1267" t="s">
        <v>8324</v>
      </c>
      <c r="S1267" s="15">
        <f t="shared" si="82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0"/>
        <v>100</v>
      </c>
      <c r="P1268" s="9">
        <f t="shared" si="81"/>
        <v>190.9</v>
      </c>
      <c r="Q1268" s="11" t="s">
        <v>8323</v>
      </c>
      <c r="R1268" t="s">
        <v>8324</v>
      </c>
      <c r="S1268" s="15">
        <f t="shared" si="82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0"/>
        <v>102</v>
      </c>
      <c r="P1269" s="9">
        <f t="shared" si="81"/>
        <v>140.86000000000001</v>
      </c>
      <c r="Q1269" s="11" t="s">
        <v>8323</v>
      </c>
      <c r="R1269" t="s">
        <v>8324</v>
      </c>
      <c r="S1269" s="15">
        <f t="shared" si="82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0"/>
        <v>117</v>
      </c>
      <c r="P1270" s="9">
        <f t="shared" si="81"/>
        <v>76.92</v>
      </c>
      <c r="Q1270" s="11" t="s">
        <v>8323</v>
      </c>
      <c r="R1270" t="s">
        <v>8324</v>
      </c>
      <c r="S1270" s="15">
        <f t="shared" si="82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0"/>
        <v>109</v>
      </c>
      <c r="P1271" s="9">
        <f t="shared" si="81"/>
        <v>99.16</v>
      </c>
      <c r="Q1271" s="11" t="s">
        <v>8323</v>
      </c>
      <c r="R1271" t="s">
        <v>8324</v>
      </c>
      <c r="S1271" s="15">
        <f t="shared" si="82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0"/>
        <v>115</v>
      </c>
      <c r="P1272" s="9">
        <f t="shared" si="81"/>
        <v>67.88</v>
      </c>
      <c r="Q1272" s="11" t="s">
        <v>8323</v>
      </c>
      <c r="R1272" t="s">
        <v>8324</v>
      </c>
      <c r="S1272" s="15">
        <f t="shared" si="82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0"/>
        <v>102</v>
      </c>
      <c r="P1273" s="9">
        <f t="shared" si="81"/>
        <v>246.29</v>
      </c>
      <c r="Q1273" s="11" t="s">
        <v>8323</v>
      </c>
      <c r="R1273" t="s">
        <v>8324</v>
      </c>
      <c r="S1273" s="15">
        <f t="shared" si="82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0"/>
        <v>106</v>
      </c>
      <c r="P1274" s="9">
        <f t="shared" si="81"/>
        <v>189.29</v>
      </c>
      <c r="Q1274" s="11" t="s">
        <v>8323</v>
      </c>
      <c r="R1274" t="s">
        <v>8324</v>
      </c>
      <c r="S1274" s="15">
        <f t="shared" si="82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0"/>
        <v>104</v>
      </c>
      <c r="P1275" s="9">
        <f t="shared" si="81"/>
        <v>76.67</v>
      </c>
      <c r="Q1275" s="11" t="s">
        <v>8323</v>
      </c>
      <c r="R1275" t="s">
        <v>8324</v>
      </c>
      <c r="S1275" s="15">
        <f t="shared" si="82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0"/>
        <v>155</v>
      </c>
      <c r="P1276" s="9">
        <f t="shared" si="81"/>
        <v>82.96</v>
      </c>
      <c r="Q1276" s="11" t="s">
        <v>8323</v>
      </c>
      <c r="R1276" t="s">
        <v>8324</v>
      </c>
      <c r="S1276" s="15">
        <f t="shared" si="82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0"/>
        <v>162</v>
      </c>
      <c r="P1277" s="9">
        <f t="shared" si="81"/>
        <v>62.52</v>
      </c>
      <c r="Q1277" s="11" t="s">
        <v>8323</v>
      </c>
      <c r="R1277" t="s">
        <v>8324</v>
      </c>
      <c r="S1277" s="15">
        <f t="shared" si="82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0"/>
        <v>104</v>
      </c>
      <c r="P1278" s="9">
        <f t="shared" si="81"/>
        <v>46.07</v>
      </c>
      <c r="Q1278" s="11" t="s">
        <v>8323</v>
      </c>
      <c r="R1278" t="s">
        <v>8324</v>
      </c>
      <c r="S1278" s="15">
        <f t="shared" si="82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0"/>
        <v>106</v>
      </c>
      <c r="P1279" s="9">
        <f t="shared" si="81"/>
        <v>38.54</v>
      </c>
      <c r="Q1279" s="11" t="s">
        <v>8323</v>
      </c>
      <c r="R1279" t="s">
        <v>8324</v>
      </c>
      <c r="S1279" s="15">
        <f t="shared" si="82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0"/>
        <v>155</v>
      </c>
      <c r="P1280" s="9">
        <f t="shared" si="81"/>
        <v>53.01</v>
      </c>
      <c r="Q1280" s="11" t="s">
        <v>8323</v>
      </c>
      <c r="R1280" t="s">
        <v>8324</v>
      </c>
      <c r="S1280" s="15">
        <f t="shared" si="82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0"/>
        <v>111</v>
      </c>
      <c r="P1281" s="9">
        <f t="shared" si="81"/>
        <v>73.36</v>
      </c>
      <c r="Q1281" s="11" t="s">
        <v>8323</v>
      </c>
      <c r="R1281" t="s">
        <v>8324</v>
      </c>
      <c r="S1281" s="15">
        <f t="shared" si="82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0"/>
        <v>111</v>
      </c>
      <c r="P1282" s="9">
        <f t="shared" si="81"/>
        <v>127.98</v>
      </c>
      <c r="Q1282" s="11" t="s">
        <v>8323</v>
      </c>
      <c r="R1282" t="s">
        <v>8324</v>
      </c>
      <c r="S1282" s="15">
        <f t="shared" si="82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si="81"/>
        <v>104.73</v>
      </c>
      <c r="Q1283" s="11" t="s">
        <v>8323</v>
      </c>
      <c r="R1283" t="s">
        <v>8324</v>
      </c>
      <c r="S1283" s="15">
        <f t="shared" si="82"/>
        <v>41463.743472222224</v>
      </c>
      <c r="T1283">
        <f t="shared" si="79"/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>
        <f t="shared" ref="T1284:T1347" si="83">YEAR(S1284)</f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ref="O1290:O1353" si="84">ROUND(E1290/D1290*100,0)</f>
        <v>100</v>
      </c>
      <c r="P1290" s="9">
        <f t="shared" ref="P1290:P1353" si="85">IFERROR(ROUND(E1290/L1290,2),0)</f>
        <v>65.87</v>
      </c>
      <c r="Q1290" s="11" t="s">
        <v>8315</v>
      </c>
      <c r="R1290" t="s">
        <v>8316</v>
      </c>
      <c r="S1290" s="15">
        <f t="shared" ref="S1290:S1353" si="86">(((J1290/60)/60)/24)+DATE(1970,1,1)</f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4"/>
        <v>125</v>
      </c>
      <c r="P1291" s="9">
        <f t="shared" si="85"/>
        <v>36.08</v>
      </c>
      <c r="Q1291" s="11" t="s">
        <v>8315</v>
      </c>
      <c r="R1291" t="s">
        <v>8316</v>
      </c>
      <c r="S1291" s="15">
        <f t="shared" si="86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4"/>
        <v>109</v>
      </c>
      <c r="P1292" s="9">
        <f t="shared" si="85"/>
        <v>44.19</v>
      </c>
      <c r="Q1292" s="11" t="s">
        <v>8315</v>
      </c>
      <c r="R1292" t="s">
        <v>8316</v>
      </c>
      <c r="S1292" s="15">
        <f t="shared" si="86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4"/>
        <v>146</v>
      </c>
      <c r="P1293" s="9">
        <f t="shared" si="85"/>
        <v>104.07</v>
      </c>
      <c r="Q1293" s="11" t="s">
        <v>8315</v>
      </c>
      <c r="R1293" t="s">
        <v>8316</v>
      </c>
      <c r="S1293" s="15">
        <f t="shared" si="86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4"/>
        <v>110</v>
      </c>
      <c r="P1294" s="9">
        <f t="shared" si="85"/>
        <v>35.96</v>
      </c>
      <c r="Q1294" s="11" t="s">
        <v>8315</v>
      </c>
      <c r="R1294" t="s">
        <v>8316</v>
      </c>
      <c r="S1294" s="15">
        <f t="shared" si="86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4"/>
        <v>102</v>
      </c>
      <c r="P1295" s="9">
        <f t="shared" si="85"/>
        <v>127.79</v>
      </c>
      <c r="Q1295" s="11" t="s">
        <v>8315</v>
      </c>
      <c r="R1295" t="s">
        <v>8316</v>
      </c>
      <c r="S1295" s="15">
        <f t="shared" si="86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4"/>
        <v>122</v>
      </c>
      <c r="P1296" s="9">
        <f t="shared" si="85"/>
        <v>27.73</v>
      </c>
      <c r="Q1296" s="11" t="s">
        <v>8315</v>
      </c>
      <c r="R1296" t="s">
        <v>8316</v>
      </c>
      <c r="S1296" s="15">
        <f t="shared" si="86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4"/>
        <v>102</v>
      </c>
      <c r="P1297" s="9">
        <f t="shared" si="85"/>
        <v>39.83</v>
      </c>
      <c r="Q1297" s="11" t="s">
        <v>8315</v>
      </c>
      <c r="R1297" t="s">
        <v>8316</v>
      </c>
      <c r="S1297" s="15">
        <f t="shared" si="86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4"/>
        <v>141</v>
      </c>
      <c r="P1298" s="9">
        <f t="shared" si="85"/>
        <v>52.17</v>
      </c>
      <c r="Q1298" s="11" t="s">
        <v>8315</v>
      </c>
      <c r="R1298" t="s">
        <v>8316</v>
      </c>
      <c r="S1298" s="15">
        <f t="shared" si="86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4"/>
        <v>110</v>
      </c>
      <c r="P1299" s="9">
        <f t="shared" si="85"/>
        <v>92.04</v>
      </c>
      <c r="Q1299" s="11" t="s">
        <v>8315</v>
      </c>
      <c r="R1299" t="s">
        <v>8316</v>
      </c>
      <c r="S1299" s="15">
        <f t="shared" si="86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4"/>
        <v>105</v>
      </c>
      <c r="P1300" s="9">
        <f t="shared" si="85"/>
        <v>63.42</v>
      </c>
      <c r="Q1300" s="11" t="s">
        <v>8315</v>
      </c>
      <c r="R1300" t="s">
        <v>8316</v>
      </c>
      <c r="S1300" s="15">
        <f t="shared" si="86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4"/>
        <v>124</v>
      </c>
      <c r="P1301" s="9">
        <f t="shared" si="85"/>
        <v>135.63</v>
      </c>
      <c r="Q1301" s="11" t="s">
        <v>8315</v>
      </c>
      <c r="R1301" t="s">
        <v>8316</v>
      </c>
      <c r="S1301" s="15">
        <f t="shared" si="86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4"/>
        <v>135</v>
      </c>
      <c r="P1302" s="9">
        <f t="shared" si="85"/>
        <v>168.75</v>
      </c>
      <c r="Q1302" s="11" t="s">
        <v>8315</v>
      </c>
      <c r="R1302" t="s">
        <v>8316</v>
      </c>
      <c r="S1302" s="15">
        <f t="shared" si="86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4"/>
        <v>103</v>
      </c>
      <c r="P1303" s="9">
        <f t="shared" si="85"/>
        <v>70.86</v>
      </c>
      <c r="Q1303" s="11" t="s">
        <v>8315</v>
      </c>
      <c r="R1303" t="s">
        <v>8316</v>
      </c>
      <c r="S1303" s="15">
        <f t="shared" si="86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4"/>
        <v>100</v>
      </c>
      <c r="P1304" s="9">
        <f t="shared" si="85"/>
        <v>50</v>
      </c>
      <c r="Q1304" s="11" t="s">
        <v>8315</v>
      </c>
      <c r="R1304" t="s">
        <v>8316</v>
      </c>
      <c r="S1304" s="15">
        <f t="shared" si="86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4"/>
        <v>130</v>
      </c>
      <c r="P1305" s="9">
        <f t="shared" si="85"/>
        <v>42.21</v>
      </c>
      <c r="Q1305" s="11" t="s">
        <v>8315</v>
      </c>
      <c r="R1305" t="s">
        <v>8316</v>
      </c>
      <c r="S1305" s="15">
        <f t="shared" si="86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4"/>
        <v>40</v>
      </c>
      <c r="P1306" s="9">
        <f t="shared" si="85"/>
        <v>152.41</v>
      </c>
      <c r="Q1306" s="11" t="s">
        <v>8317</v>
      </c>
      <c r="R1306" t="s">
        <v>8319</v>
      </c>
      <c r="S1306" s="15">
        <f t="shared" si="86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4"/>
        <v>26</v>
      </c>
      <c r="P1307" s="9">
        <f t="shared" si="85"/>
        <v>90.62</v>
      </c>
      <c r="Q1307" s="11" t="s">
        <v>8317</v>
      </c>
      <c r="R1307" t="s">
        <v>8319</v>
      </c>
      <c r="S1307" s="15">
        <f t="shared" si="86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4"/>
        <v>65</v>
      </c>
      <c r="P1308" s="9">
        <f t="shared" si="85"/>
        <v>201.6</v>
      </c>
      <c r="Q1308" s="11" t="s">
        <v>8317</v>
      </c>
      <c r="R1308" t="s">
        <v>8319</v>
      </c>
      <c r="S1308" s="15">
        <f t="shared" si="86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4"/>
        <v>12</v>
      </c>
      <c r="P1309" s="9">
        <f t="shared" si="85"/>
        <v>127.93</v>
      </c>
      <c r="Q1309" s="11" t="s">
        <v>8317</v>
      </c>
      <c r="R1309" t="s">
        <v>8319</v>
      </c>
      <c r="S1309" s="15">
        <f t="shared" si="86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4"/>
        <v>11</v>
      </c>
      <c r="P1310" s="9">
        <f t="shared" si="85"/>
        <v>29.89</v>
      </c>
      <c r="Q1310" s="11" t="s">
        <v>8317</v>
      </c>
      <c r="R1310" t="s">
        <v>8319</v>
      </c>
      <c r="S1310" s="15">
        <f t="shared" si="86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4"/>
        <v>112</v>
      </c>
      <c r="P1311" s="9">
        <f t="shared" si="85"/>
        <v>367.97</v>
      </c>
      <c r="Q1311" s="11" t="s">
        <v>8317</v>
      </c>
      <c r="R1311" t="s">
        <v>8319</v>
      </c>
      <c r="S1311" s="15">
        <f t="shared" si="86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4"/>
        <v>16</v>
      </c>
      <c r="P1312" s="9">
        <f t="shared" si="85"/>
        <v>129.16999999999999</v>
      </c>
      <c r="Q1312" s="11" t="s">
        <v>8317</v>
      </c>
      <c r="R1312" t="s">
        <v>8319</v>
      </c>
      <c r="S1312" s="15">
        <f t="shared" si="86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4"/>
        <v>32</v>
      </c>
      <c r="P1313" s="9">
        <f t="shared" si="85"/>
        <v>800.7</v>
      </c>
      <c r="Q1313" s="11" t="s">
        <v>8317</v>
      </c>
      <c r="R1313" t="s">
        <v>8319</v>
      </c>
      <c r="S1313" s="15">
        <f t="shared" si="86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4"/>
        <v>1</v>
      </c>
      <c r="P1314" s="9">
        <f t="shared" si="85"/>
        <v>28</v>
      </c>
      <c r="Q1314" s="11" t="s">
        <v>8317</v>
      </c>
      <c r="R1314" t="s">
        <v>8319</v>
      </c>
      <c r="S1314" s="15">
        <f t="shared" si="86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4"/>
        <v>31</v>
      </c>
      <c r="P1315" s="9">
        <f t="shared" si="85"/>
        <v>102.02</v>
      </c>
      <c r="Q1315" s="11" t="s">
        <v>8317</v>
      </c>
      <c r="R1315" t="s">
        <v>8319</v>
      </c>
      <c r="S1315" s="15">
        <f t="shared" si="86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4"/>
        <v>1</v>
      </c>
      <c r="P1316" s="9">
        <f t="shared" si="85"/>
        <v>184.36</v>
      </c>
      <c r="Q1316" s="11" t="s">
        <v>8317</v>
      </c>
      <c r="R1316" t="s">
        <v>8319</v>
      </c>
      <c r="S1316" s="15">
        <f t="shared" si="86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4"/>
        <v>40</v>
      </c>
      <c r="P1317" s="9">
        <f t="shared" si="85"/>
        <v>162.91999999999999</v>
      </c>
      <c r="Q1317" s="11" t="s">
        <v>8317</v>
      </c>
      <c r="R1317" t="s">
        <v>8319</v>
      </c>
      <c r="S1317" s="15">
        <f t="shared" si="86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4"/>
        <v>0</v>
      </c>
      <c r="P1318" s="9">
        <f t="shared" si="85"/>
        <v>1</v>
      </c>
      <c r="Q1318" s="11" t="s">
        <v>8317</v>
      </c>
      <c r="R1318" t="s">
        <v>8319</v>
      </c>
      <c r="S1318" s="15">
        <f t="shared" si="86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4"/>
        <v>6</v>
      </c>
      <c r="P1319" s="9">
        <f t="shared" si="85"/>
        <v>603.53</v>
      </c>
      <c r="Q1319" s="11" t="s">
        <v>8317</v>
      </c>
      <c r="R1319" t="s">
        <v>8319</v>
      </c>
      <c r="S1319" s="15">
        <f t="shared" si="86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4"/>
        <v>15</v>
      </c>
      <c r="P1320" s="9">
        <f t="shared" si="85"/>
        <v>45.41</v>
      </c>
      <c r="Q1320" s="11" t="s">
        <v>8317</v>
      </c>
      <c r="R1320" t="s">
        <v>8319</v>
      </c>
      <c r="S1320" s="15">
        <f t="shared" si="86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4"/>
        <v>15</v>
      </c>
      <c r="P1321" s="9">
        <f t="shared" si="85"/>
        <v>97.33</v>
      </c>
      <c r="Q1321" s="11" t="s">
        <v>8317</v>
      </c>
      <c r="R1321" t="s">
        <v>8319</v>
      </c>
      <c r="S1321" s="15">
        <f t="shared" si="86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4"/>
        <v>1</v>
      </c>
      <c r="P1322" s="9">
        <f t="shared" si="85"/>
        <v>167.67</v>
      </c>
      <c r="Q1322" s="11" t="s">
        <v>8317</v>
      </c>
      <c r="R1322" t="s">
        <v>8319</v>
      </c>
      <c r="S1322" s="15">
        <f t="shared" si="86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4"/>
        <v>1</v>
      </c>
      <c r="P1323" s="9">
        <f t="shared" si="85"/>
        <v>859.86</v>
      </c>
      <c r="Q1323" s="11" t="s">
        <v>8317</v>
      </c>
      <c r="R1323" t="s">
        <v>8319</v>
      </c>
      <c r="S1323" s="15">
        <f t="shared" si="86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4"/>
        <v>0</v>
      </c>
      <c r="P1324" s="9">
        <f t="shared" si="85"/>
        <v>26.5</v>
      </c>
      <c r="Q1324" s="11" t="s">
        <v>8317</v>
      </c>
      <c r="R1324" t="s">
        <v>8319</v>
      </c>
      <c r="S1324" s="15">
        <f t="shared" si="86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4"/>
        <v>9</v>
      </c>
      <c r="P1325" s="9">
        <f t="shared" si="85"/>
        <v>30.27</v>
      </c>
      <c r="Q1325" s="11" t="s">
        <v>8317</v>
      </c>
      <c r="R1325" t="s">
        <v>8319</v>
      </c>
      <c r="S1325" s="15">
        <f t="shared" si="86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4"/>
        <v>10</v>
      </c>
      <c r="P1326" s="9">
        <f t="shared" si="85"/>
        <v>54.67</v>
      </c>
      <c r="Q1326" s="11" t="s">
        <v>8317</v>
      </c>
      <c r="R1326" t="s">
        <v>8319</v>
      </c>
      <c r="S1326" s="15">
        <f t="shared" si="86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4"/>
        <v>2</v>
      </c>
      <c r="P1327" s="9">
        <f t="shared" si="85"/>
        <v>60.75</v>
      </c>
      <c r="Q1327" s="11" t="s">
        <v>8317</v>
      </c>
      <c r="R1327" t="s">
        <v>8319</v>
      </c>
      <c r="S1327" s="15">
        <f t="shared" si="86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4"/>
        <v>1</v>
      </c>
      <c r="P1328" s="9">
        <f t="shared" si="85"/>
        <v>102.73</v>
      </c>
      <c r="Q1328" s="11" t="s">
        <v>8317</v>
      </c>
      <c r="R1328" t="s">
        <v>8319</v>
      </c>
      <c r="S1328" s="15">
        <f t="shared" si="86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4"/>
        <v>4</v>
      </c>
      <c r="P1329" s="9">
        <f t="shared" si="85"/>
        <v>41.59</v>
      </c>
      <c r="Q1329" s="11" t="s">
        <v>8317</v>
      </c>
      <c r="R1329" t="s">
        <v>8319</v>
      </c>
      <c r="S1329" s="15">
        <f t="shared" si="86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4"/>
        <v>2</v>
      </c>
      <c r="P1330" s="9">
        <f t="shared" si="85"/>
        <v>116.53</v>
      </c>
      <c r="Q1330" s="11" t="s">
        <v>8317</v>
      </c>
      <c r="R1330" t="s">
        <v>8319</v>
      </c>
      <c r="S1330" s="15">
        <f t="shared" si="86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4"/>
        <v>1</v>
      </c>
      <c r="P1331" s="9">
        <f t="shared" si="85"/>
        <v>45.33</v>
      </c>
      <c r="Q1331" s="11" t="s">
        <v>8317</v>
      </c>
      <c r="R1331" t="s">
        <v>8319</v>
      </c>
      <c r="S1331" s="15">
        <f t="shared" si="86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4"/>
        <v>22</v>
      </c>
      <c r="P1332" s="9">
        <f t="shared" si="85"/>
        <v>157.46</v>
      </c>
      <c r="Q1332" s="11" t="s">
        <v>8317</v>
      </c>
      <c r="R1332" t="s">
        <v>8319</v>
      </c>
      <c r="S1332" s="15">
        <f t="shared" si="86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4"/>
        <v>1</v>
      </c>
      <c r="P1333" s="9">
        <f t="shared" si="85"/>
        <v>100.5</v>
      </c>
      <c r="Q1333" s="11" t="s">
        <v>8317</v>
      </c>
      <c r="R1333" t="s">
        <v>8319</v>
      </c>
      <c r="S1333" s="15">
        <f t="shared" si="86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4"/>
        <v>0</v>
      </c>
      <c r="P1334" s="9">
        <f t="shared" si="85"/>
        <v>0</v>
      </c>
      <c r="Q1334" s="11" t="s">
        <v>8317</v>
      </c>
      <c r="R1334" t="s">
        <v>8319</v>
      </c>
      <c r="S1334" s="15">
        <f t="shared" si="86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4"/>
        <v>0</v>
      </c>
      <c r="P1335" s="9">
        <f t="shared" si="85"/>
        <v>0</v>
      </c>
      <c r="Q1335" s="11" t="s">
        <v>8317</v>
      </c>
      <c r="R1335" t="s">
        <v>8319</v>
      </c>
      <c r="S1335" s="15">
        <f t="shared" si="86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4"/>
        <v>11</v>
      </c>
      <c r="P1336" s="9">
        <f t="shared" si="85"/>
        <v>51.82</v>
      </c>
      <c r="Q1336" s="11" t="s">
        <v>8317</v>
      </c>
      <c r="R1336" t="s">
        <v>8319</v>
      </c>
      <c r="S1336" s="15">
        <f t="shared" si="86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4"/>
        <v>20</v>
      </c>
      <c r="P1337" s="9">
        <f t="shared" si="85"/>
        <v>308.75</v>
      </c>
      <c r="Q1337" s="11" t="s">
        <v>8317</v>
      </c>
      <c r="R1337" t="s">
        <v>8319</v>
      </c>
      <c r="S1337" s="15">
        <f t="shared" si="86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4"/>
        <v>85</v>
      </c>
      <c r="P1338" s="9">
        <f t="shared" si="85"/>
        <v>379.23</v>
      </c>
      <c r="Q1338" s="11" t="s">
        <v>8317</v>
      </c>
      <c r="R1338" t="s">
        <v>8319</v>
      </c>
      <c r="S1338" s="15">
        <f t="shared" si="86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4"/>
        <v>49</v>
      </c>
      <c r="P1339" s="9">
        <f t="shared" si="85"/>
        <v>176.36</v>
      </c>
      <c r="Q1339" s="11" t="s">
        <v>8317</v>
      </c>
      <c r="R1339" t="s">
        <v>8319</v>
      </c>
      <c r="S1339" s="15">
        <f t="shared" si="86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4"/>
        <v>3</v>
      </c>
      <c r="P1340" s="9">
        <f t="shared" si="85"/>
        <v>66.069999999999993</v>
      </c>
      <c r="Q1340" s="11" t="s">
        <v>8317</v>
      </c>
      <c r="R1340" t="s">
        <v>8319</v>
      </c>
      <c r="S1340" s="15">
        <f t="shared" si="86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4"/>
        <v>7</v>
      </c>
      <c r="P1341" s="9">
        <f t="shared" si="85"/>
        <v>89.65</v>
      </c>
      <c r="Q1341" s="11" t="s">
        <v>8317</v>
      </c>
      <c r="R1341" t="s">
        <v>8319</v>
      </c>
      <c r="S1341" s="15">
        <f t="shared" si="86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4"/>
        <v>0</v>
      </c>
      <c r="P1342" s="9">
        <f t="shared" si="85"/>
        <v>0</v>
      </c>
      <c r="Q1342" s="11" t="s">
        <v>8317</v>
      </c>
      <c r="R1342" t="s">
        <v>8319</v>
      </c>
      <c r="S1342" s="15">
        <f t="shared" si="86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4"/>
        <v>70</v>
      </c>
      <c r="P1343" s="9">
        <f t="shared" si="85"/>
        <v>382.39</v>
      </c>
      <c r="Q1343" s="11" t="s">
        <v>8317</v>
      </c>
      <c r="R1343" t="s">
        <v>8319</v>
      </c>
      <c r="S1343" s="15">
        <f t="shared" si="86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4"/>
        <v>0</v>
      </c>
      <c r="P1344" s="9">
        <f t="shared" si="85"/>
        <v>100</v>
      </c>
      <c r="Q1344" s="11" t="s">
        <v>8317</v>
      </c>
      <c r="R1344" t="s">
        <v>8319</v>
      </c>
      <c r="S1344" s="15">
        <f t="shared" si="86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4"/>
        <v>102</v>
      </c>
      <c r="P1345" s="9">
        <f t="shared" si="85"/>
        <v>158.36000000000001</v>
      </c>
      <c r="Q1345" s="11" t="s">
        <v>8317</v>
      </c>
      <c r="R1345" t="s">
        <v>8319</v>
      </c>
      <c r="S1345" s="15">
        <f t="shared" si="86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4"/>
        <v>378</v>
      </c>
      <c r="P1346" s="9">
        <f t="shared" si="85"/>
        <v>40.76</v>
      </c>
      <c r="Q1346" s="11" t="s">
        <v>8320</v>
      </c>
      <c r="R1346" t="s">
        <v>8321</v>
      </c>
      <c r="S1346" s="15">
        <f t="shared" si="86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si="85"/>
        <v>53.57</v>
      </c>
      <c r="Q1347" s="11" t="s">
        <v>8320</v>
      </c>
      <c r="R1347" t="s">
        <v>8321</v>
      </c>
      <c r="S1347" s="15">
        <f t="shared" si="86"/>
        <v>41799.814340277779</v>
      </c>
      <c r="T1347">
        <f t="shared" si="83"/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>
        <f t="shared" ref="T1348:T1411" si="87">YEAR(S1348)</f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ref="O1354:O1417" si="88">ROUND(E1354/D1354*100,0)</f>
        <v>136</v>
      </c>
      <c r="P1354" s="9">
        <f t="shared" ref="P1354:P1417" si="89">IFERROR(ROUND(E1354/L1354,2),0)</f>
        <v>59.97</v>
      </c>
      <c r="Q1354" s="11" t="s">
        <v>8320</v>
      </c>
      <c r="R1354" t="s">
        <v>8321</v>
      </c>
      <c r="S1354" s="15">
        <f t="shared" ref="S1354:S1417" si="90">(((J1354/60)/60)/24)+DATE(1970,1,1)</f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8"/>
        <v>134</v>
      </c>
      <c r="P1355" s="9">
        <f t="shared" si="89"/>
        <v>31.81</v>
      </c>
      <c r="Q1355" s="11" t="s">
        <v>8320</v>
      </c>
      <c r="R1355" t="s">
        <v>8321</v>
      </c>
      <c r="S1355" s="15">
        <f t="shared" si="90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8"/>
        <v>130</v>
      </c>
      <c r="P1356" s="9">
        <f t="shared" si="89"/>
        <v>24.42</v>
      </c>
      <c r="Q1356" s="11" t="s">
        <v>8320</v>
      </c>
      <c r="R1356" t="s">
        <v>8321</v>
      </c>
      <c r="S1356" s="15">
        <f t="shared" si="90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8"/>
        <v>123</v>
      </c>
      <c r="P1357" s="9">
        <f t="shared" si="89"/>
        <v>25.35</v>
      </c>
      <c r="Q1357" s="11" t="s">
        <v>8320</v>
      </c>
      <c r="R1357" t="s">
        <v>8321</v>
      </c>
      <c r="S1357" s="15">
        <f t="shared" si="90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8"/>
        <v>183</v>
      </c>
      <c r="P1358" s="9">
        <f t="shared" si="89"/>
        <v>71.44</v>
      </c>
      <c r="Q1358" s="11" t="s">
        <v>8320</v>
      </c>
      <c r="R1358" t="s">
        <v>8321</v>
      </c>
      <c r="S1358" s="15">
        <f t="shared" si="90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8"/>
        <v>125</v>
      </c>
      <c r="P1359" s="9">
        <f t="shared" si="89"/>
        <v>38.549999999999997</v>
      </c>
      <c r="Q1359" s="11" t="s">
        <v>8320</v>
      </c>
      <c r="R1359" t="s">
        <v>8321</v>
      </c>
      <c r="S1359" s="15">
        <f t="shared" si="90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8"/>
        <v>112</v>
      </c>
      <c r="P1360" s="9">
        <f t="shared" si="89"/>
        <v>68.37</v>
      </c>
      <c r="Q1360" s="11" t="s">
        <v>8320</v>
      </c>
      <c r="R1360" t="s">
        <v>8321</v>
      </c>
      <c r="S1360" s="15">
        <f t="shared" si="90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8"/>
        <v>116</v>
      </c>
      <c r="P1361" s="9">
        <f t="shared" si="89"/>
        <v>40.21</v>
      </c>
      <c r="Q1361" s="11" t="s">
        <v>8320</v>
      </c>
      <c r="R1361" t="s">
        <v>8321</v>
      </c>
      <c r="S1361" s="15">
        <f t="shared" si="90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8"/>
        <v>173</v>
      </c>
      <c r="P1362" s="9">
        <f t="shared" si="89"/>
        <v>32.07</v>
      </c>
      <c r="Q1362" s="11" t="s">
        <v>8320</v>
      </c>
      <c r="R1362" t="s">
        <v>8321</v>
      </c>
      <c r="S1362" s="15">
        <f t="shared" si="90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8"/>
        <v>126</v>
      </c>
      <c r="P1363" s="9">
        <f t="shared" si="89"/>
        <v>28.63</v>
      </c>
      <c r="Q1363" s="11" t="s">
        <v>8320</v>
      </c>
      <c r="R1363" t="s">
        <v>8321</v>
      </c>
      <c r="S1363" s="15">
        <f t="shared" si="90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8"/>
        <v>109</v>
      </c>
      <c r="P1364" s="9">
        <f t="shared" si="89"/>
        <v>43.64</v>
      </c>
      <c r="Q1364" s="11" t="s">
        <v>8320</v>
      </c>
      <c r="R1364" t="s">
        <v>8321</v>
      </c>
      <c r="S1364" s="15">
        <f t="shared" si="90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8"/>
        <v>100</v>
      </c>
      <c r="P1365" s="9">
        <f t="shared" si="89"/>
        <v>40</v>
      </c>
      <c r="Q1365" s="11" t="s">
        <v>8320</v>
      </c>
      <c r="R1365" t="s">
        <v>8321</v>
      </c>
      <c r="S1365" s="15">
        <f t="shared" si="90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8"/>
        <v>119</v>
      </c>
      <c r="P1366" s="9">
        <f t="shared" si="89"/>
        <v>346.04</v>
      </c>
      <c r="Q1366" s="11" t="s">
        <v>8323</v>
      </c>
      <c r="R1366" t="s">
        <v>8324</v>
      </c>
      <c r="S1366" s="15">
        <f t="shared" si="90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8"/>
        <v>100</v>
      </c>
      <c r="P1367" s="9">
        <f t="shared" si="89"/>
        <v>81.739999999999995</v>
      </c>
      <c r="Q1367" s="11" t="s">
        <v>8323</v>
      </c>
      <c r="R1367" t="s">
        <v>8324</v>
      </c>
      <c r="S1367" s="15">
        <f t="shared" si="90"/>
        <v>42049.733240740738</v>
      </c>
      <c r="T1367">
        <f t="shared" si="87"/>
        <v>2015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8"/>
        <v>126</v>
      </c>
      <c r="P1368" s="9">
        <f t="shared" si="89"/>
        <v>64.540000000000006</v>
      </c>
      <c r="Q1368" s="11" t="s">
        <v>8323</v>
      </c>
      <c r="R1368" t="s">
        <v>8324</v>
      </c>
      <c r="S1368" s="15">
        <f t="shared" si="90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8"/>
        <v>114</v>
      </c>
      <c r="P1369" s="9">
        <f t="shared" si="89"/>
        <v>63.48</v>
      </c>
      <c r="Q1369" s="11" t="s">
        <v>8323</v>
      </c>
      <c r="R1369" t="s">
        <v>8324</v>
      </c>
      <c r="S1369" s="15">
        <f t="shared" si="90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8"/>
        <v>111</v>
      </c>
      <c r="P1370" s="9">
        <f t="shared" si="89"/>
        <v>63.62</v>
      </c>
      <c r="Q1370" s="11" t="s">
        <v>8323</v>
      </c>
      <c r="R1370" t="s">
        <v>8324</v>
      </c>
      <c r="S1370" s="15">
        <f t="shared" si="90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8"/>
        <v>105</v>
      </c>
      <c r="P1371" s="9">
        <f t="shared" si="89"/>
        <v>83.97</v>
      </c>
      <c r="Q1371" s="11" t="s">
        <v>8323</v>
      </c>
      <c r="R1371" t="s">
        <v>8324</v>
      </c>
      <c r="S1371" s="15">
        <f t="shared" si="90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8"/>
        <v>104</v>
      </c>
      <c r="P1372" s="9">
        <f t="shared" si="89"/>
        <v>77.75</v>
      </c>
      <c r="Q1372" s="11" t="s">
        <v>8323</v>
      </c>
      <c r="R1372" t="s">
        <v>8324</v>
      </c>
      <c r="S1372" s="15">
        <f t="shared" si="90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8"/>
        <v>107</v>
      </c>
      <c r="P1373" s="9">
        <f t="shared" si="89"/>
        <v>107.07</v>
      </c>
      <c r="Q1373" s="11" t="s">
        <v>8323</v>
      </c>
      <c r="R1373" t="s">
        <v>8324</v>
      </c>
      <c r="S1373" s="15">
        <f t="shared" si="90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8"/>
        <v>124</v>
      </c>
      <c r="P1374" s="9">
        <f t="shared" si="89"/>
        <v>38.75</v>
      </c>
      <c r="Q1374" s="11" t="s">
        <v>8323</v>
      </c>
      <c r="R1374" t="s">
        <v>8324</v>
      </c>
      <c r="S1374" s="15">
        <f t="shared" si="90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8"/>
        <v>105</v>
      </c>
      <c r="P1375" s="9">
        <f t="shared" si="89"/>
        <v>201.94</v>
      </c>
      <c r="Q1375" s="11" t="s">
        <v>8323</v>
      </c>
      <c r="R1375" t="s">
        <v>8324</v>
      </c>
      <c r="S1375" s="15">
        <f t="shared" si="90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8"/>
        <v>189</v>
      </c>
      <c r="P1376" s="9">
        <f t="shared" si="89"/>
        <v>43.06</v>
      </c>
      <c r="Q1376" s="11" t="s">
        <v>8323</v>
      </c>
      <c r="R1376" t="s">
        <v>8324</v>
      </c>
      <c r="S1376" s="15">
        <f t="shared" si="90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8"/>
        <v>171</v>
      </c>
      <c r="P1377" s="9">
        <f t="shared" si="89"/>
        <v>62.87</v>
      </c>
      <c r="Q1377" s="11" t="s">
        <v>8323</v>
      </c>
      <c r="R1377" t="s">
        <v>8324</v>
      </c>
      <c r="S1377" s="15">
        <f t="shared" si="90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8"/>
        <v>252</v>
      </c>
      <c r="P1378" s="9">
        <f t="shared" si="89"/>
        <v>55.61</v>
      </c>
      <c r="Q1378" s="11" t="s">
        <v>8323</v>
      </c>
      <c r="R1378" t="s">
        <v>8324</v>
      </c>
      <c r="S1378" s="15">
        <f t="shared" si="90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8"/>
        <v>116</v>
      </c>
      <c r="P1379" s="9">
        <f t="shared" si="89"/>
        <v>48.71</v>
      </c>
      <c r="Q1379" s="11" t="s">
        <v>8323</v>
      </c>
      <c r="R1379" t="s">
        <v>8324</v>
      </c>
      <c r="S1379" s="15">
        <f t="shared" si="90"/>
        <v>42747.219560185185</v>
      </c>
      <c r="T1379">
        <f t="shared" si="87"/>
        <v>2017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8"/>
        <v>203</v>
      </c>
      <c r="P1380" s="9">
        <f t="shared" si="89"/>
        <v>30.58</v>
      </c>
      <c r="Q1380" s="11" t="s">
        <v>8323</v>
      </c>
      <c r="R1380" t="s">
        <v>8324</v>
      </c>
      <c r="S1380" s="15">
        <f t="shared" si="90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8"/>
        <v>112</v>
      </c>
      <c r="P1381" s="9">
        <f t="shared" si="89"/>
        <v>73.91</v>
      </c>
      <c r="Q1381" s="11" t="s">
        <v>8323</v>
      </c>
      <c r="R1381" t="s">
        <v>8324</v>
      </c>
      <c r="S1381" s="15">
        <f t="shared" si="90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8"/>
        <v>424</v>
      </c>
      <c r="P1382" s="9">
        <f t="shared" si="89"/>
        <v>21.2</v>
      </c>
      <c r="Q1382" s="11" t="s">
        <v>8323</v>
      </c>
      <c r="R1382" t="s">
        <v>8324</v>
      </c>
      <c r="S1382" s="15">
        <f t="shared" si="90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8"/>
        <v>107</v>
      </c>
      <c r="P1383" s="9">
        <f t="shared" si="89"/>
        <v>73.36</v>
      </c>
      <c r="Q1383" s="11" t="s">
        <v>8323</v>
      </c>
      <c r="R1383" t="s">
        <v>8324</v>
      </c>
      <c r="S1383" s="15">
        <f t="shared" si="90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8"/>
        <v>104</v>
      </c>
      <c r="P1384" s="9">
        <f t="shared" si="89"/>
        <v>56.41</v>
      </c>
      <c r="Q1384" s="11" t="s">
        <v>8323</v>
      </c>
      <c r="R1384" t="s">
        <v>8324</v>
      </c>
      <c r="S1384" s="15">
        <f t="shared" si="90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8"/>
        <v>212</v>
      </c>
      <c r="P1385" s="9">
        <f t="shared" si="89"/>
        <v>50.25</v>
      </c>
      <c r="Q1385" s="11" t="s">
        <v>8323</v>
      </c>
      <c r="R1385" t="s">
        <v>8324</v>
      </c>
      <c r="S1385" s="15">
        <f t="shared" si="90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8"/>
        <v>124</v>
      </c>
      <c r="P1386" s="9">
        <f t="shared" si="89"/>
        <v>68.94</v>
      </c>
      <c r="Q1386" s="11" t="s">
        <v>8323</v>
      </c>
      <c r="R1386" t="s">
        <v>8324</v>
      </c>
      <c r="S1386" s="15">
        <f t="shared" si="90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8"/>
        <v>110</v>
      </c>
      <c r="P1387" s="9">
        <f t="shared" si="89"/>
        <v>65.91</v>
      </c>
      <c r="Q1387" s="11" t="s">
        <v>8323</v>
      </c>
      <c r="R1387" t="s">
        <v>8324</v>
      </c>
      <c r="S1387" s="15">
        <f t="shared" si="90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8"/>
        <v>219</v>
      </c>
      <c r="P1388" s="9">
        <f t="shared" si="89"/>
        <v>62.5</v>
      </c>
      <c r="Q1388" s="11" t="s">
        <v>8323</v>
      </c>
      <c r="R1388" t="s">
        <v>8324</v>
      </c>
      <c r="S1388" s="15">
        <f t="shared" si="90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8"/>
        <v>137</v>
      </c>
      <c r="P1389" s="9">
        <f t="shared" si="89"/>
        <v>70.06</v>
      </c>
      <c r="Q1389" s="11" t="s">
        <v>8323</v>
      </c>
      <c r="R1389" t="s">
        <v>8324</v>
      </c>
      <c r="S1389" s="15">
        <f t="shared" si="90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8"/>
        <v>135</v>
      </c>
      <c r="P1390" s="9">
        <f t="shared" si="89"/>
        <v>60.18</v>
      </c>
      <c r="Q1390" s="11" t="s">
        <v>8323</v>
      </c>
      <c r="R1390" t="s">
        <v>8324</v>
      </c>
      <c r="S1390" s="15">
        <f t="shared" si="90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8"/>
        <v>145</v>
      </c>
      <c r="P1391" s="9">
        <f t="shared" si="89"/>
        <v>21.38</v>
      </c>
      <c r="Q1391" s="11" t="s">
        <v>8323</v>
      </c>
      <c r="R1391" t="s">
        <v>8324</v>
      </c>
      <c r="S1391" s="15">
        <f t="shared" si="90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8"/>
        <v>109</v>
      </c>
      <c r="P1392" s="9">
        <f t="shared" si="89"/>
        <v>160.79</v>
      </c>
      <c r="Q1392" s="11" t="s">
        <v>8323</v>
      </c>
      <c r="R1392" t="s">
        <v>8324</v>
      </c>
      <c r="S1392" s="15">
        <f t="shared" si="90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8"/>
        <v>110</v>
      </c>
      <c r="P1393" s="9">
        <f t="shared" si="89"/>
        <v>42.38</v>
      </c>
      <c r="Q1393" s="11" t="s">
        <v>8323</v>
      </c>
      <c r="R1393" t="s">
        <v>8324</v>
      </c>
      <c r="S1393" s="15">
        <f t="shared" si="90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8"/>
        <v>114</v>
      </c>
      <c r="P1394" s="9">
        <f t="shared" si="89"/>
        <v>27.32</v>
      </c>
      <c r="Q1394" s="11" t="s">
        <v>8323</v>
      </c>
      <c r="R1394" t="s">
        <v>8324</v>
      </c>
      <c r="S1394" s="15">
        <f t="shared" si="90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8"/>
        <v>102</v>
      </c>
      <c r="P1395" s="9">
        <f t="shared" si="89"/>
        <v>196.83</v>
      </c>
      <c r="Q1395" s="11" t="s">
        <v>8323</v>
      </c>
      <c r="R1395" t="s">
        <v>8324</v>
      </c>
      <c r="S1395" s="15">
        <f t="shared" si="90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8"/>
        <v>122</v>
      </c>
      <c r="P1396" s="9">
        <f t="shared" si="89"/>
        <v>53.88</v>
      </c>
      <c r="Q1396" s="11" t="s">
        <v>8323</v>
      </c>
      <c r="R1396" t="s">
        <v>8324</v>
      </c>
      <c r="S1396" s="15">
        <f t="shared" si="90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8"/>
        <v>112</v>
      </c>
      <c r="P1397" s="9">
        <f t="shared" si="89"/>
        <v>47.76</v>
      </c>
      <c r="Q1397" s="11" t="s">
        <v>8323</v>
      </c>
      <c r="R1397" t="s">
        <v>8324</v>
      </c>
      <c r="S1397" s="15">
        <f t="shared" si="90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8"/>
        <v>107</v>
      </c>
      <c r="P1398" s="9">
        <f t="shared" si="89"/>
        <v>88.19</v>
      </c>
      <c r="Q1398" s="11" t="s">
        <v>8323</v>
      </c>
      <c r="R1398" t="s">
        <v>8324</v>
      </c>
      <c r="S1398" s="15">
        <f t="shared" si="90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8"/>
        <v>114</v>
      </c>
      <c r="P1399" s="9">
        <f t="shared" si="89"/>
        <v>72.06</v>
      </c>
      <c r="Q1399" s="11" t="s">
        <v>8323</v>
      </c>
      <c r="R1399" t="s">
        <v>8324</v>
      </c>
      <c r="S1399" s="15">
        <f t="shared" si="90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8"/>
        <v>110</v>
      </c>
      <c r="P1400" s="9">
        <f t="shared" si="89"/>
        <v>74.25</v>
      </c>
      <c r="Q1400" s="11" t="s">
        <v>8323</v>
      </c>
      <c r="R1400" t="s">
        <v>8324</v>
      </c>
      <c r="S1400" s="15">
        <f t="shared" si="90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8"/>
        <v>126</v>
      </c>
      <c r="P1401" s="9">
        <f t="shared" si="89"/>
        <v>61.7</v>
      </c>
      <c r="Q1401" s="11" t="s">
        <v>8323</v>
      </c>
      <c r="R1401" t="s">
        <v>8324</v>
      </c>
      <c r="S1401" s="15">
        <f t="shared" si="90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8"/>
        <v>167</v>
      </c>
      <c r="P1402" s="9">
        <f t="shared" si="89"/>
        <v>17.239999999999998</v>
      </c>
      <c r="Q1402" s="11" t="s">
        <v>8323</v>
      </c>
      <c r="R1402" t="s">
        <v>8324</v>
      </c>
      <c r="S1402" s="15">
        <f t="shared" si="90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8"/>
        <v>497</v>
      </c>
      <c r="P1403" s="9">
        <f t="shared" si="89"/>
        <v>51.72</v>
      </c>
      <c r="Q1403" s="11" t="s">
        <v>8323</v>
      </c>
      <c r="R1403" t="s">
        <v>8324</v>
      </c>
      <c r="S1403" s="15">
        <f t="shared" si="90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8"/>
        <v>109</v>
      </c>
      <c r="P1404" s="9">
        <f t="shared" si="89"/>
        <v>24.15</v>
      </c>
      <c r="Q1404" s="11" t="s">
        <v>8323</v>
      </c>
      <c r="R1404" t="s">
        <v>8324</v>
      </c>
      <c r="S1404" s="15">
        <f t="shared" si="90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8"/>
        <v>103</v>
      </c>
      <c r="P1405" s="9">
        <f t="shared" si="89"/>
        <v>62.17</v>
      </c>
      <c r="Q1405" s="11" t="s">
        <v>8323</v>
      </c>
      <c r="R1405" t="s">
        <v>8324</v>
      </c>
      <c r="S1405" s="15">
        <f t="shared" si="90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8"/>
        <v>2</v>
      </c>
      <c r="P1406" s="9">
        <f t="shared" si="89"/>
        <v>48.2</v>
      </c>
      <c r="Q1406" s="11" t="s">
        <v>8320</v>
      </c>
      <c r="R1406" t="s">
        <v>8339</v>
      </c>
      <c r="S1406" s="15">
        <f t="shared" si="90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8"/>
        <v>0</v>
      </c>
      <c r="P1407" s="9">
        <f t="shared" si="89"/>
        <v>6.18</v>
      </c>
      <c r="Q1407" s="11" t="s">
        <v>8320</v>
      </c>
      <c r="R1407" t="s">
        <v>8339</v>
      </c>
      <c r="S1407" s="15">
        <f t="shared" si="90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8"/>
        <v>0</v>
      </c>
      <c r="P1408" s="9">
        <f t="shared" si="89"/>
        <v>5</v>
      </c>
      <c r="Q1408" s="11" t="s">
        <v>8320</v>
      </c>
      <c r="R1408" t="s">
        <v>8339</v>
      </c>
      <c r="S1408" s="15">
        <f t="shared" si="90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8"/>
        <v>1</v>
      </c>
      <c r="P1409" s="9">
        <f t="shared" si="89"/>
        <v>7.5</v>
      </c>
      <c r="Q1409" s="11" t="s">
        <v>8320</v>
      </c>
      <c r="R1409" t="s">
        <v>8339</v>
      </c>
      <c r="S1409" s="15">
        <f t="shared" si="90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8"/>
        <v>7</v>
      </c>
      <c r="P1410" s="9">
        <f t="shared" si="89"/>
        <v>12</v>
      </c>
      <c r="Q1410" s="11" t="s">
        <v>8320</v>
      </c>
      <c r="R1410" t="s">
        <v>8339</v>
      </c>
      <c r="S1410" s="15">
        <f t="shared" si="90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si="89"/>
        <v>0</v>
      </c>
      <c r="Q1411" s="11" t="s">
        <v>8320</v>
      </c>
      <c r="R1411" t="s">
        <v>8339</v>
      </c>
      <c r="S1411" s="15">
        <f t="shared" si="90"/>
        <v>41945.133506944447</v>
      </c>
      <c r="T1411">
        <f t="shared" si="87"/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>
        <f t="shared" ref="T1412:T1475" si="91">YEAR(S1412)</f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ref="O1418:O1481" si="92">ROUND(E1418/D1418*100,0)</f>
        <v>0</v>
      </c>
      <c r="P1418" s="9">
        <f t="shared" ref="P1418:P1481" si="93">IFERROR(ROUND(E1418/L1418,2),0)</f>
        <v>0</v>
      </c>
      <c r="Q1418" s="11" t="s">
        <v>8320</v>
      </c>
      <c r="R1418" t="s">
        <v>8339</v>
      </c>
      <c r="S1418" s="15">
        <f t="shared" ref="S1418:S1481" si="94">(((J1418/60)/60)/24)+DATE(1970,1,1)</f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92"/>
        <v>1</v>
      </c>
      <c r="P1419" s="9">
        <f t="shared" si="93"/>
        <v>27.5</v>
      </c>
      <c r="Q1419" s="11" t="s">
        <v>8320</v>
      </c>
      <c r="R1419" t="s">
        <v>8339</v>
      </c>
      <c r="S1419" s="15">
        <f t="shared" si="94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2"/>
        <v>0</v>
      </c>
      <c r="P1420" s="9">
        <f t="shared" si="93"/>
        <v>6</v>
      </c>
      <c r="Q1420" s="11" t="s">
        <v>8320</v>
      </c>
      <c r="R1420" t="s">
        <v>8339</v>
      </c>
      <c r="S1420" s="15">
        <f t="shared" si="94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2"/>
        <v>7</v>
      </c>
      <c r="P1421" s="9">
        <f t="shared" si="93"/>
        <v>44.5</v>
      </c>
      <c r="Q1421" s="11" t="s">
        <v>8320</v>
      </c>
      <c r="R1421" t="s">
        <v>8339</v>
      </c>
      <c r="S1421" s="15">
        <f t="shared" si="94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2"/>
        <v>3</v>
      </c>
      <c r="P1422" s="9">
        <f t="shared" si="93"/>
        <v>1</v>
      </c>
      <c r="Q1422" s="11" t="s">
        <v>8320</v>
      </c>
      <c r="R1422" t="s">
        <v>8339</v>
      </c>
      <c r="S1422" s="15">
        <f t="shared" si="94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2"/>
        <v>0</v>
      </c>
      <c r="P1423" s="9">
        <f t="shared" si="93"/>
        <v>100</v>
      </c>
      <c r="Q1423" s="11" t="s">
        <v>8320</v>
      </c>
      <c r="R1423" t="s">
        <v>8339</v>
      </c>
      <c r="S1423" s="15">
        <f t="shared" si="94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2"/>
        <v>0</v>
      </c>
      <c r="P1424" s="9">
        <f t="shared" si="93"/>
        <v>13</v>
      </c>
      <c r="Q1424" s="11" t="s">
        <v>8320</v>
      </c>
      <c r="R1424" t="s">
        <v>8339</v>
      </c>
      <c r="S1424" s="15">
        <f t="shared" si="94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2"/>
        <v>0</v>
      </c>
      <c r="P1425" s="9">
        <f t="shared" si="93"/>
        <v>100</v>
      </c>
      <c r="Q1425" s="11" t="s">
        <v>8320</v>
      </c>
      <c r="R1425" t="s">
        <v>8339</v>
      </c>
      <c r="S1425" s="15">
        <f t="shared" si="94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2"/>
        <v>20</v>
      </c>
      <c r="P1426" s="9">
        <f t="shared" si="93"/>
        <v>109.07</v>
      </c>
      <c r="Q1426" s="11" t="s">
        <v>8320</v>
      </c>
      <c r="R1426" t="s">
        <v>8339</v>
      </c>
      <c r="S1426" s="15">
        <f t="shared" si="94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2"/>
        <v>0</v>
      </c>
      <c r="P1427" s="9">
        <f t="shared" si="93"/>
        <v>0</v>
      </c>
      <c r="Q1427" s="11" t="s">
        <v>8320</v>
      </c>
      <c r="R1427" t="s">
        <v>8339</v>
      </c>
      <c r="S1427" s="15">
        <f t="shared" si="94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2"/>
        <v>0</v>
      </c>
      <c r="P1428" s="9">
        <f t="shared" si="93"/>
        <v>0</v>
      </c>
      <c r="Q1428" s="11" t="s">
        <v>8320</v>
      </c>
      <c r="R1428" t="s">
        <v>8339</v>
      </c>
      <c r="S1428" s="15">
        <f t="shared" si="94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2"/>
        <v>8</v>
      </c>
      <c r="P1429" s="9">
        <f t="shared" si="93"/>
        <v>104.75</v>
      </c>
      <c r="Q1429" s="11" t="s">
        <v>8320</v>
      </c>
      <c r="R1429" t="s">
        <v>8339</v>
      </c>
      <c r="S1429" s="15">
        <f t="shared" si="94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2"/>
        <v>5</v>
      </c>
      <c r="P1430" s="9">
        <f t="shared" si="93"/>
        <v>15</v>
      </c>
      <c r="Q1430" s="11" t="s">
        <v>8320</v>
      </c>
      <c r="R1430" t="s">
        <v>8339</v>
      </c>
      <c r="S1430" s="15">
        <f t="shared" si="94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2"/>
        <v>0</v>
      </c>
      <c r="P1431" s="9">
        <f t="shared" si="93"/>
        <v>0</v>
      </c>
      <c r="Q1431" s="11" t="s">
        <v>8320</v>
      </c>
      <c r="R1431" t="s">
        <v>8339</v>
      </c>
      <c r="S1431" s="15">
        <f t="shared" si="94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2"/>
        <v>8</v>
      </c>
      <c r="P1432" s="9">
        <f t="shared" si="93"/>
        <v>80.599999999999994</v>
      </c>
      <c r="Q1432" s="11" t="s">
        <v>8320</v>
      </c>
      <c r="R1432" t="s">
        <v>8339</v>
      </c>
      <c r="S1432" s="15">
        <f t="shared" si="94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2"/>
        <v>32</v>
      </c>
      <c r="P1433" s="9">
        <f t="shared" si="93"/>
        <v>115.55</v>
      </c>
      <c r="Q1433" s="11" t="s">
        <v>8320</v>
      </c>
      <c r="R1433" t="s">
        <v>8339</v>
      </c>
      <c r="S1433" s="15">
        <f t="shared" si="94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2"/>
        <v>0</v>
      </c>
      <c r="P1434" s="9">
        <f t="shared" si="93"/>
        <v>0</v>
      </c>
      <c r="Q1434" s="11" t="s">
        <v>8320</v>
      </c>
      <c r="R1434" t="s">
        <v>8339</v>
      </c>
      <c r="S1434" s="15">
        <f t="shared" si="94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2"/>
        <v>7</v>
      </c>
      <c r="P1435" s="9">
        <f t="shared" si="93"/>
        <v>80.5</v>
      </c>
      <c r="Q1435" s="11" t="s">
        <v>8320</v>
      </c>
      <c r="R1435" t="s">
        <v>8339</v>
      </c>
      <c r="S1435" s="15">
        <f t="shared" si="94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2"/>
        <v>10</v>
      </c>
      <c r="P1436" s="9">
        <f t="shared" si="93"/>
        <v>744.55</v>
      </c>
      <c r="Q1436" s="11" t="s">
        <v>8320</v>
      </c>
      <c r="R1436" t="s">
        <v>8339</v>
      </c>
      <c r="S1436" s="15">
        <f t="shared" si="94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2"/>
        <v>0</v>
      </c>
      <c r="P1437" s="9">
        <f t="shared" si="93"/>
        <v>7.5</v>
      </c>
      <c r="Q1437" s="11" t="s">
        <v>8320</v>
      </c>
      <c r="R1437" t="s">
        <v>8339</v>
      </c>
      <c r="S1437" s="15">
        <f t="shared" si="94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2"/>
        <v>1</v>
      </c>
      <c r="P1438" s="9">
        <f t="shared" si="93"/>
        <v>38.5</v>
      </c>
      <c r="Q1438" s="11" t="s">
        <v>8320</v>
      </c>
      <c r="R1438" t="s">
        <v>8339</v>
      </c>
      <c r="S1438" s="15">
        <f t="shared" si="94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2"/>
        <v>27</v>
      </c>
      <c r="P1439" s="9">
        <f t="shared" si="93"/>
        <v>36.68</v>
      </c>
      <c r="Q1439" s="11" t="s">
        <v>8320</v>
      </c>
      <c r="R1439" t="s">
        <v>8339</v>
      </c>
      <c r="S1439" s="15">
        <f t="shared" si="94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2"/>
        <v>3</v>
      </c>
      <c r="P1440" s="9">
        <f t="shared" si="93"/>
        <v>75</v>
      </c>
      <c r="Q1440" s="11" t="s">
        <v>8320</v>
      </c>
      <c r="R1440" t="s">
        <v>8339</v>
      </c>
      <c r="S1440" s="15">
        <f t="shared" si="94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2"/>
        <v>7</v>
      </c>
      <c r="P1441" s="9">
        <f t="shared" si="93"/>
        <v>30</v>
      </c>
      <c r="Q1441" s="11" t="s">
        <v>8320</v>
      </c>
      <c r="R1441" t="s">
        <v>8339</v>
      </c>
      <c r="S1441" s="15">
        <f t="shared" si="94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2"/>
        <v>0</v>
      </c>
      <c r="P1442" s="9">
        <f t="shared" si="93"/>
        <v>1</v>
      </c>
      <c r="Q1442" s="11" t="s">
        <v>8320</v>
      </c>
      <c r="R1442" t="s">
        <v>8339</v>
      </c>
      <c r="S1442" s="15">
        <f t="shared" si="94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2"/>
        <v>1</v>
      </c>
      <c r="P1443" s="9">
        <f t="shared" si="93"/>
        <v>673.33</v>
      </c>
      <c r="Q1443" s="11" t="s">
        <v>8320</v>
      </c>
      <c r="R1443" t="s">
        <v>8339</v>
      </c>
      <c r="S1443" s="15">
        <f t="shared" si="94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2"/>
        <v>0</v>
      </c>
      <c r="P1444" s="9">
        <f t="shared" si="93"/>
        <v>0</v>
      </c>
      <c r="Q1444" s="11" t="s">
        <v>8320</v>
      </c>
      <c r="R1444" t="s">
        <v>8339</v>
      </c>
      <c r="S1444" s="15">
        <f t="shared" si="94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2"/>
        <v>0</v>
      </c>
      <c r="P1445" s="9">
        <f t="shared" si="93"/>
        <v>0</v>
      </c>
      <c r="Q1445" s="11" t="s">
        <v>8320</v>
      </c>
      <c r="R1445" t="s">
        <v>8339</v>
      </c>
      <c r="S1445" s="15">
        <f t="shared" si="94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2"/>
        <v>0</v>
      </c>
      <c r="P1446" s="9">
        <f t="shared" si="93"/>
        <v>0</v>
      </c>
      <c r="Q1446" s="11" t="s">
        <v>8320</v>
      </c>
      <c r="R1446" t="s">
        <v>8339</v>
      </c>
      <c r="S1446" s="15">
        <f t="shared" si="94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2"/>
        <v>0</v>
      </c>
      <c r="P1447" s="9">
        <f t="shared" si="93"/>
        <v>0</v>
      </c>
      <c r="Q1447" s="11" t="s">
        <v>8320</v>
      </c>
      <c r="R1447" t="s">
        <v>8339</v>
      </c>
      <c r="S1447" s="15">
        <f t="shared" si="94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2"/>
        <v>0</v>
      </c>
      <c r="P1448" s="9">
        <f t="shared" si="93"/>
        <v>0</v>
      </c>
      <c r="Q1448" s="11" t="s">
        <v>8320</v>
      </c>
      <c r="R1448" t="s">
        <v>8339</v>
      </c>
      <c r="S1448" s="15">
        <f t="shared" si="94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2"/>
        <v>0</v>
      </c>
      <c r="P1449" s="9">
        <f t="shared" si="93"/>
        <v>25</v>
      </c>
      <c r="Q1449" s="11" t="s">
        <v>8320</v>
      </c>
      <c r="R1449" t="s">
        <v>8339</v>
      </c>
      <c r="S1449" s="15">
        <f t="shared" si="94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2"/>
        <v>0</v>
      </c>
      <c r="P1450" s="9">
        <f t="shared" si="93"/>
        <v>0</v>
      </c>
      <c r="Q1450" s="11" t="s">
        <v>8320</v>
      </c>
      <c r="R1450" t="s">
        <v>8339</v>
      </c>
      <c r="S1450" s="15">
        <f t="shared" si="94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2"/>
        <v>0</v>
      </c>
      <c r="P1451" s="9">
        <f t="shared" si="93"/>
        <v>0</v>
      </c>
      <c r="Q1451" s="11" t="s">
        <v>8320</v>
      </c>
      <c r="R1451" t="s">
        <v>8339</v>
      </c>
      <c r="S1451" s="15">
        <f t="shared" si="94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2"/>
        <v>0</v>
      </c>
      <c r="P1452" s="9">
        <f t="shared" si="93"/>
        <v>1</v>
      </c>
      <c r="Q1452" s="11" t="s">
        <v>8320</v>
      </c>
      <c r="R1452" t="s">
        <v>8339</v>
      </c>
      <c r="S1452" s="15">
        <f t="shared" si="94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2"/>
        <v>0</v>
      </c>
      <c r="P1453" s="9">
        <f t="shared" si="93"/>
        <v>1</v>
      </c>
      <c r="Q1453" s="11" t="s">
        <v>8320</v>
      </c>
      <c r="R1453" t="s">
        <v>8339</v>
      </c>
      <c r="S1453" s="15">
        <f t="shared" si="94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2"/>
        <v>0</v>
      </c>
      <c r="P1454" s="9">
        <f t="shared" si="93"/>
        <v>0</v>
      </c>
      <c r="Q1454" s="11" t="s">
        <v>8320</v>
      </c>
      <c r="R1454" t="s">
        <v>8339</v>
      </c>
      <c r="S1454" s="15">
        <f t="shared" si="94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2"/>
        <v>0</v>
      </c>
      <c r="P1455" s="9">
        <f t="shared" si="93"/>
        <v>0</v>
      </c>
      <c r="Q1455" s="11" t="s">
        <v>8320</v>
      </c>
      <c r="R1455" t="s">
        <v>8339</v>
      </c>
      <c r="S1455" s="15">
        <f t="shared" si="94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2"/>
        <v>1</v>
      </c>
      <c r="P1456" s="9">
        <f t="shared" si="93"/>
        <v>15</v>
      </c>
      <c r="Q1456" s="11" t="s">
        <v>8320</v>
      </c>
      <c r="R1456" t="s">
        <v>8339</v>
      </c>
      <c r="S1456" s="15">
        <f t="shared" si="94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2"/>
        <v>11</v>
      </c>
      <c r="P1457" s="9">
        <f t="shared" si="93"/>
        <v>225</v>
      </c>
      <c r="Q1457" s="11" t="s">
        <v>8320</v>
      </c>
      <c r="R1457" t="s">
        <v>8339</v>
      </c>
      <c r="S1457" s="15">
        <f t="shared" si="94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2"/>
        <v>3</v>
      </c>
      <c r="P1458" s="9">
        <f t="shared" si="93"/>
        <v>48.33</v>
      </c>
      <c r="Q1458" s="11" t="s">
        <v>8320</v>
      </c>
      <c r="R1458" t="s">
        <v>8339</v>
      </c>
      <c r="S1458" s="15">
        <f t="shared" si="94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2"/>
        <v>0</v>
      </c>
      <c r="P1459" s="9">
        <f t="shared" si="93"/>
        <v>0</v>
      </c>
      <c r="Q1459" s="11" t="s">
        <v>8320</v>
      </c>
      <c r="R1459" t="s">
        <v>8339</v>
      </c>
      <c r="S1459" s="15">
        <f t="shared" si="94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2"/>
        <v>0</v>
      </c>
      <c r="P1460" s="9">
        <f t="shared" si="93"/>
        <v>0</v>
      </c>
      <c r="Q1460" s="11" t="s">
        <v>8320</v>
      </c>
      <c r="R1460" t="s">
        <v>8339</v>
      </c>
      <c r="S1460" s="15">
        <f t="shared" si="94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2"/>
        <v>0</v>
      </c>
      <c r="P1461" s="9">
        <f t="shared" si="93"/>
        <v>0</v>
      </c>
      <c r="Q1461" s="11" t="s">
        <v>8320</v>
      </c>
      <c r="R1461" t="s">
        <v>8339</v>
      </c>
      <c r="S1461" s="15">
        <f t="shared" si="94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2"/>
        <v>0</v>
      </c>
      <c r="P1462" s="9">
        <f t="shared" si="93"/>
        <v>0</v>
      </c>
      <c r="Q1462" s="11" t="s">
        <v>8320</v>
      </c>
      <c r="R1462" t="s">
        <v>8339</v>
      </c>
      <c r="S1462" s="15">
        <f t="shared" si="94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2"/>
        <v>101</v>
      </c>
      <c r="P1463" s="9">
        <f t="shared" si="93"/>
        <v>44.67</v>
      </c>
      <c r="Q1463" s="11" t="s">
        <v>8320</v>
      </c>
      <c r="R1463" t="s">
        <v>8340</v>
      </c>
      <c r="S1463" s="15">
        <f t="shared" si="94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2"/>
        <v>109</v>
      </c>
      <c r="P1464" s="9">
        <f t="shared" si="93"/>
        <v>28.94</v>
      </c>
      <c r="Q1464" s="11" t="s">
        <v>8320</v>
      </c>
      <c r="R1464" t="s">
        <v>8340</v>
      </c>
      <c r="S1464" s="15">
        <f t="shared" si="94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2"/>
        <v>148</v>
      </c>
      <c r="P1465" s="9">
        <f t="shared" si="93"/>
        <v>35.44</v>
      </c>
      <c r="Q1465" s="11" t="s">
        <v>8320</v>
      </c>
      <c r="R1465" t="s">
        <v>8340</v>
      </c>
      <c r="S1465" s="15">
        <f t="shared" si="94"/>
        <v>41326.911319444444</v>
      </c>
      <c r="T1465">
        <f t="shared" si="91"/>
        <v>2013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2"/>
        <v>163</v>
      </c>
      <c r="P1466" s="9">
        <f t="shared" si="93"/>
        <v>34.869999999999997</v>
      </c>
      <c r="Q1466" s="11" t="s">
        <v>8320</v>
      </c>
      <c r="R1466" t="s">
        <v>8340</v>
      </c>
      <c r="S1466" s="15">
        <f t="shared" si="94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2"/>
        <v>456</v>
      </c>
      <c r="P1467" s="9">
        <f t="shared" si="93"/>
        <v>52.62</v>
      </c>
      <c r="Q1467" s="11" t="s">
        <v>8320</v>
      </c>
      <c r="R1467" t="s">
        <v>8340</v>
      </c>
      <c r="S1467" s="15">
        <f t="shared" si="94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2"/>
        <v>108</v>
      </c>
      <c r="P1468" s="9">
        <f t="shared" si="93"/>
        <v>69.599999999999994</v>
      </c>
      <c r="Q1468" s="11" t="s">
        <v>8320</v>
      </c>
      <c r="R1468" t="s">
        <v>8340</v>
      </c>
      <c r="S1468" s="15">
        <f t="shared" si="94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2"/>
        <v>115</v>
      </c>
      <c r="P1469" s="9">
        <f t="shared" si="93"/>
        <v>76.72</v>
      </c>
      <c r="Q1469" s="11" t="s">
        <v>8320</v>
      </c>
      <c r="R1469" t="s">
        <v>8340</v>
      </c>
      <c r="S1469" s="15">
        <f t="shared" si="94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2"/>
        <v>102</v>
      </c>
      <c r="P1470" s="9">
        <f t="shared" si="93"/>
        <v>33.19</v>
      </c>
      <c r="Q1470" s="11" t="s">
        <v>8320</v>
      </c>
      <c r="R1470" t="s">
        <v>8340</v>
      </c>
      <c r="S1470" s="15">
        <f t="shared" si="94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2"/>
        <v>108</v>
      </c>
      <c r="P1471" s="9">
        <f t="shared" si="93"/>
        <v>149.46</v>
      </c>
      <c r="Q1471" s="11" t="s">
        <v>8320</v>
      </c>
      <c r="R1471" t="s">
        <v>8340</v>
      </c>
      <c r="S1471" s="15">
        <f t="shared" si="94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2"/>
        <v>125</v>
      </c>
      <c r="P1472" s="9">
        <f t="shared" si="93"/>
        <v>23.17</v>
      </c>
      <c r="Q1472" s="11" t="s">
        <v>8320</v>
      </c>
      <c r="R1472" t="s">
        <v>8340</v>
      </c>
      <c r="S1472" s="15">
        <f t="shared" si="94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2"/>
        <v>104</v>
      </c>
      <c r="P1473" s="9">
        <f t="shared" si="93"/>
        <v>96.88</v>
      </c>
      <c r="Q1473" s="11" t="s">
        <v>8320</v>
      </c>
      <c r="R1473" t="s">
        <v>8340</v>
      </c>
      <c r="S1473" s="15">
        <f t="shared" si="94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2"/>
        <v>139</v>
      </c>
      <c r="P1474" s="9">
        <f t="shared" si="93"/>
        <v>103.2</v>
      </c>
      <c r="Q1474" s="11" t="s">
        <v>8320</v>
      </c>
      <c r="R1474" t="s">
        <v>8340</v>
      </c>
      <c r="S1474" s="15">
        <f t="shared" si="94"/>
        <v>41533.542858796296</v>
      </c>
      <c r="T1474">
        <f t="shared" si="91"/>
        <v>2013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si="93"/>
        <v>38.46</v>
      </c>
      <c r="Q1475" s="11" t="s">
        <v>8320</v>
      </c>
      <c r="R1475" t="s">
        <v>8340</v>
      </c>
      <c r="S1475" s="15">
        <f t="shared" si="94"/>
        <v>40939.979618055557</v>
      </c>
      <c r="T1475">
        <f t="shared" si="91"/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>
        <f t="shared" ref="T1476:T1539" si="95">YEAR(S1476)</f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ref="O1482:O1545" si="96">ROUND(E1482/D1482*100,0)</f>
        <v>117</v>
      </c>
      <c r="P1482" s="9">
        <f t="shared" ref="P1482:P1545" si="97">IFERROR(ROUND(E1482/L1482,2),0)</f>
        <v>92.16</v>
      </c>
      <c r="Q1482" s="11" t="s">
        <v>8320</v>
      </c>
      <c r="R1482" t="s">
        <v>8340</v>
      </c>
      <c r="S1482" s="15">
        <f t="shared" ref="S1482:S1545" si="98">(((J1482/60)/60)/24)+DATE(1970,1,1)</f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6"/>
        <v>2</v>
      </c>
      <c r="P1483" s="9">
        <f t="shared" si="97"/>
        <v>17.5</v>
      </c>
      <c r="Q1483" s="11" t="s">
        <v>8320</v>
      </c>
      <c r="R1483" t="s">
        <v>8322</v>
      </c>
      <c r="S1483" s="15">
        <f t="shared" si="98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6"/>
        <v>0</v>
      </c>
      <c r="P1484" s="9">
        <f t="shared" si="97"/>
        <v>5</v>
      </c>
      <c r="Q1484" s="11" t="s">
        <v>8320</v>
      </c>
      <c r="R1484" t="s">
        <v>8322</v>
      </c>
      <c r="S1484" s="15">
        <f t="shared" si="98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6"/>
        <v>1</v>
      </c>
      <c r="P1485" s="9">
        <f t="shared" si="97"/>
        <v>25</v>
      </c>
      <c r="Q1485" s="11" t="s">
        <v>8320</v>
      </c>
      <c r="R1485" t="s">
        <v>8322</v>
      </c>
      <c r="S1485" s="15">
        <f t="shared" si="98"/>
        <v>42548.192997685182</v>
      </c>
      <c r="T1485">
        <f t="shared" si="95"/>
        <v>2016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6"/>
        <v>0</v>
      </c>
      <c r="P1486" s="9">
        <f t="shared" si="97"/>
        <v>0</v>
      </c>
      <c r="Q1486" s="11" t="s">
        <v>8320</v>
      </c>
      <c r="R1486" t="s">
        <v>8322</v>
      </c>
      <c r="S1486" s="15">
        <f t="shared" si="98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6"/>
        <v>2</v>
      </c>
      <c r="P1487" s="9">
        <f t="shared" si="97"/>
        <v>50</v>
      </c>
      <c r="Q1487" s="11" t="s">
        <v>8320</v>
      </c>
      <c r="R1487" t="s">
        <v>8322</v>
      </c>
      <c r="S1487" s="15">
        <f t="shared" si="98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6"/>
        <v>0</v>
      </c>
      <c r="P1488" s="9">
        <f t="shared" si="97"/>
        <v>16</v>
      </c>
      <c r="Q1488" s="11" t="s">
        <v>8320</v>
      </c>
      <c r="R1488" t="s">
        <v>8322</v>
      </c>
      <c r="S1488" s="15">
        <f t="shared" si="98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6"/>
        <v>0</v>
      </c>
      <c r="P1489" s="9">
        <f t="shared" si="97"/>
        <v>0</v>
      </c>
      <c r="Q1489" s="11" t="s">
        <v>8320</v>
      </c>
      <c r="R1489" t="s">
        <v>8322</v>
      </c>
      <c r="S1489" s="15">
        <f t="shared" si="98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6"/>
        <v>2</v>
      </c>
      <c r="P1490" s="9">
        <f t="shared" si="97"/>
        <v>60</v>
      </c>
      <c r="Q1490" s="11" t="s">
        <v>8320</v>
      </c>
      <c r="R1490" t="s">
        <v>8322</v>
      </c>
      <c r="S1490" s="15">
        <f t="shared" si="98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6"/>
        <v>0</v>
      </c>
      <c r="P1491" s="9">
        <f t="shared" si="97"/>
        <v>0</v>
      </c>
      <c r="Q1491" s="11" t="s">
        <v>8320</v>
      </c>
      <c r="R1491" t="s">
        <v>8322</v>
      </c>
      <c r="S1491" s="15">
        <f t="shared" si="98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6"/>
        <v>31</v>
      </c>
      <c r="P1492" s="9">
        <f t="shared" si="97"/>
        <v>47.11</v>
      </c>
      <c r="Q1492" s="11" t="s">
        <v>8320</v>
      </c>
      <c r="R1492" t="s">
        <v>8322</v>
      </c>
      <c r="S1492" s="15">
        <f t="shared" si="98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6"/>
        <v>8</v>
      </c>
      <c r="P1493" s="9">
        <f t="shared" si="97"/>
        <v>100</v>
      </c>
      <c r="Q1493" s="11" t="s">
        <v>8320</v>
      </c>
      <c r="R1493" t="s">
        <v>8322</v>
      </c>
      <c r="S1493" s="15">
        <f t="shared" si="98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6"/>
        <v>1</v>
      </c>
      <c r="P1494" s="9">
        <f t="shared" si="97"/>
        <v>15</v>
      </c>
      <c r="Q1494" s="11" t="s">
        <v>8320</v>
      </c>
      <c r="R1494" t="s">
        <v>8322</v>
      </c>
      <c r="S1494" s="15">
        <f t="shared" si="98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6"/>
        <v>0</v>
      </c>
      <c r="P1495" s="9">
        <f t="shared" si="97"/>
        <v>0</v>
      </c>
      <c r="Q1495" s="11" t="s">
        <v>8320</v>
      </c>
      <c r="R1495" t="s">
        <v>8322</v>
      </c>
      <c r="S1495" s="15">
        <f t="shared" si="98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6"/>
        <v>9</v>
      </c>
      <c r="P1496" s="9">
        <f t="shared" si="97"/>
        <v>40.450000000000003</v>
      </c>
      <c r="Q1496" s="11" t="s">
        <v>8320</v>
      </c>
      <c r="R1496" t="s">
        <v>8322</v>
      </c>
      <c r="S1496" s="15">
        <f t="shared" si="98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6"/>
        <v>0</v>
      </c>
      <c r="P1497" s="9">
        <f t="shared" si="97"/>
        <v>0</v>
      </c>
      <c r="Q1497" s="11" t="s">
        <v>8320</v>
      </c>
      <c r="R1497" t="s">
        <v>8322</v>
      </c>
      <c r="S1497" s="15">
        <f t="shared" si="98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6"/>
        <v>0</v>
      </c>
      <c r="P1498" s="9">
        <f t="shared" si="97"/>
        <v>0</v>
      </c>
      <c r="Q1498" s="11" t="s">
        <v>8320</v>
      </c>
      <c r="R1498" t="s">
        <v>8322</v>
      </c>
      <c r="S1498" s="15">
        <f t="shared" si="98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6"/>
        <v>0</v>
      </c>
      <c r="P1499" s="9">
        <f t="shared" si="97"/>
        <v>1</v>
      </c>
      <c r="Q1499" s="11" t="s">
        <v>8320</v>
      </c>
      <c r="R1499" t="s">
        <v>8322</v>
      </c>
      <c r="S1499" s="15">
        <f t="shared" si="98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6"/>
        <v>2</v>
      </c>
      <c r="P1500" s="9">
        <f t="shared" si="97"/>
        <v>19</v>
      </c>
      <c r="Q1500" s="11" t="s">
        <v>8320</v>
      </c>
      <c r="R1500" t="s">
        <v>8322</v>
      </c>
      <c r="S1500" s="15">
        <f t="shared" si="98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6"/>
        <v>0</v>
      </c>
      <c r="P1501" s="9">
        <f t="shared" si="97"/>
        <v>5</v>
      </c>
      <c r="Q1501" s="11" t="s">
        <v>8320</v>
      </c>
      <c r="R1501" t="s">
        <v>8322</v>
      </c>
      <c r="S1501" s="15">
        <f t="shared" si="98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6"/>
        <v>25</v>
      </c>
      <c r="P1502" s="9">
        <f t="shared" si="97"/>
        <v>46.73</v>
      </c>
      <c r="Q1502" s="11" t="s">
        <v>8320</v>
      </c>
      <c r="R1502" t="s">
        <v>8322</v>
      </c>
      <c r="S1502" s="15">
        <f t="shared" si="98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6"/>
        <v>166</v>
      </c>
      <c r="P1503" s="9">
        <f t="shared" si="97"/>
        <v>97.73</v>
      </c>
      <c r="Q1503" s="11" t="s">
        <v>8336</v>
      </c>
      <c r="R1503" t="s">
        <v>8337</v>
      </c>
      <c r="S1503" s="15">
        <f t="shared" si="98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6"/>
        <v>101</v>
      </c>
      <c r="P1504" s="9">
        <f t="shared" si="97"/>
        <v>67.84</v>
      </c>
      <c r="Q1504" s="11" t="s">
        <v>8336</v>
      </c>
      <c r="R1504" t="s">
        <v>8337</v>
      </c>
      <c r="S1504" s="15">
        <f t="shared" si="98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6"/>
        <v>108</v>
      </c>
      <c r="P1505" s="9">
        <f t="shared" si="97"/>
        <v>56.98</v>
      </c>
      <c r="Q1505" s="11" t="s">
        <v>8336</v>
      </c>
      <c r="R1505" t="s">
        <v>8337</v>
      </c>
      <c r="S1505" s="15">
        <f t="shared" si="98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6"/>
        <v>278</v>
      </c>
      <c r="P1506" s="9">
        <f t="shared" si="97"/>
        <v>67.16</v>
      </c>
      <c r="Q1506" s="11" t="s">
        <v>8336</v>
      </c>
      <c r="R1506" t="s">
        <v>8337</v>
      </c>
      <c r="S1506" s="15">
        <f t="shared" si="98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6"/>
        <v>104</v>
      </c>
      <c r="P1507" s="9">
        <f t="shared" si="97"/>
        <v>48.04</v>
      </c>
      <c r="Q1507" s="11" t="s">
        <v>8336</v>
      </c>
      <c r="R1507" t="s">
        <v>8337</v>
      </c>
      <c r="S1507" s="15">
        <f t="shared" si="98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6"/>
        <v>111</v>
      </c>
      <c r="P1508" s="9">
        <f t="shared" si="97"/>
        <v>38.86</v>
      </c>
      <c r="Q1508" s="11" t="s">
        <v>8336</v>
      </c>
      <c r="R1508" t="s">
        <v>8337</v>
      </c>
      <c r="S1508" s="15">
        <f t="shared" si="98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6"/>
        <v>215</v>
      </c>
      <c r="P1509" s="9">
        <f t="shared" si="97"/>
        <v>78.180000000000007</v>
      </c>
      <c r="Q1509" s="11" t="s">
        <v>8336</v>
      </c>
      <c r="R1509" t="s">
        <v>8337</v>
      </c>
      <c r="S1509" s="15">
        <f t="shared" si="98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6"/>
        <v>111</v>
      </c>
      <c r="P1510" s="9">
        <f t="shared" si="97"/>
        <v>97.11</v>
      </c>
      <c r="Q1510" s="11" t="s">
        <v>8336</v>
      </c>
      <c r="R1510" t="s">
        <v>8337</v>
      </c>
      <c r="S1510" s="15">
        <f t="shared" si="98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6"/>
        <v>124</v>
      </c>
      <c r="P1511" s="9">
        <f t="shared" si="97"/>
        <v>110.39</v>
      </c>
      <c r="Q1511" s="11" t="s">
        <v>8336</v>
      </c>
      <c r="R1511" t="s">
        <v>8337</v>
      </c>
      <c r="S1511" s="15">
        <f t="shared" si="98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6"/>
        <v>101</v>
      </c>
      <c r="P1512" s="9">
        <f t="shared" si="97"/>
        <v>39.92</v>
      </c>
      <c r="Q1512" s="11" t="s">
        <v>8336</v>
      </c>
      <c r="R1512" t="s">
        <v>8337</v>
      </c>
      <c r="S1512" s="15">
        <f t="shared" si="98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6"/>
        <v>112</v>
      </c>
      <c r="P1513" s="9">
        <f t="shared" si="97"/>
        <v>75.98</v>
      </c>
      <c r="Q1513" s="11" t="s">
        <v>8336</v>
      </c>
      <c r="R1513" t="s">
        <v>8337</v>
      </c>
      <c r="S1513" s="15">
        <f t="shared" si="98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6"/>
        <v>559</v>
      </c>
      <c r="P1514" s="9">
        <f t="shared" si="97"/>
        <v>58.38</v>
      </c>
      <c r="Q1514" s="11" t="s">
        <v>8336</v>
      </c>
      <c r="R1514" t="s">
        <v>8337</v>
      </c>
      <c r="S1514" s="15">
        <f t="shared" si="98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6"/>
        <v>150</v>
      </c>
      <c r="P1515" s="9">
        <f t="shared" si="97"/>
        <v>55.82</v>
      </c>
      <c r="Q1515" s="11" t="s">
        <v>8336</v>
      </c>
      <c r="R1515" t="s">
        <v>8337</v>
      </c>
      <c r="S1515" s="15">
        <f t="shared" si="98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6"/>
        <v>106</v>
      </c>
      <c r="P1516" s="9">
        <f t="shared" si="97"/>
        <v>151.24</v>
      </c>
      <c r="Q1516" s="11" t="s">
        <v>8336</v>
      </c>
      <c r="R1516" t="s">
        <v>8337</v>
      </c>
      <c r="S1516" s="15">
        <f t="shared" si="98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6"/>
        <v>157</v>
      </c>
      <c r="P1517" s="9">
        <f t="shared" si="97"/>
        <v>849.67</v>
      </c>
      <c r="Q1517" s="11" t="s">
        <v>8336</v>
      </c>
      <c r="R1517" t="s">
        <v>8337</v>
      </c>
      <c r="S1517" s="15">
        <f t="shared" si="98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6"/>
        <v>109</v>
      </c>
      <c r="P1518" s="9">
        <f t="shared" si="97"/>
        <v>159.24</v>
      </c>
      <c r="Q1518" s="11" t="s">
        <v>8336</v>
      </c>
      <c r="R1518" t="s">
        <v>8337</v>
      </c>
      <c r="S1518" s="15">
        <f t="shared" si="98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6"/>
        <v>162</v>
      </c>
      <c r="P1519" s="9">
        <f t="shared" si="97"/>
        <v>39.51</v>
      </c>
      <c r="Q1519" s="11" t="s">
        <v>8336</v>
      </c>
      <c r="R1519" t="s">
        <v>8337</v>
      </c>
      <c r="S1519" s="15">
        <f t="shared" si="98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6"/>
        <v>205</v>
      </c>
      <c r="P1520" s="9">
        <f t="shared" si="97"/>
        <v>130.53</v>
      </c>
      <c r="Q1520" s="11" t="s">
        <v>8336</v>
      </c>
      <c r="R1520" t="s">
        <v>8337</v>
      </c>
      <c r="S1520" s="15">
        <f t="shared" si="98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6"/>
        <v>103</v>
      </c>
      <c r="P1521" s="9">
        <f t="shared" si="97"/>
        <v>64.16</v>
      </c>
      <c r="Q1521" s="11" t="s">
        <v>8336</v>
      </c>
      <c r="R1521" t="s">
        <v>8337</v>
      </c>
      <c r="S1521" s="15">
        <f t="shared" si="98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6"/>
        <v>103</v>
      </c>
      <c r="P1522" s="9">
        <f t="shared" si="97"/>
        <v>111.53</v>
      </c>
      <c r="Q1522" s="11" t="s">
        <v>8336</v>
      </c>
      <c r="R1522" t="s">
        <v>8337</v>
      </c>
      <c r="S1522" s="15">
        <f t="shared" si="98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6"/>
        <v>107</v>
      </c>
      <c r="P1523" s="9">
        <f t="shared" si="97"/>
        <v>170.45</v>
      </c>
      <c r="Q1523" s="11" t="s">
        <v>8336</v>
      </c>
      <c r="R1523" t="s">
        <v>8337</v>
      </c>
      <c r="S1523" s="15">
        <f t="shared" si="98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6"/>
        <v>139</v>
      </c>
      <c r="P1524" s="9">
        <f t="shared" si="97"/>
        <v>133.74</v>
      </c>
      <c r="Q1524" s="11" t="s">
        <v>8336</v>
      </c>
      <c r="R1524" t="s">
        <v>8337</v>
      </c>
      <c r="S1524" s="15">
        <f t="shared" si="98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6"/>
        <v>125</v>
      </c>
      <c r="P1525" s="9">
        <f t="shared" si="97"/>
        <v>95.83</v>
      </c>
      <c r="Q1525" s="11" t="s">
        <v>8336</v>
      </c>
      <c r="R1525" t="s">
        <v>8337</v>
      </c>
      <c r="S1525" s="15">
        <f t="shared" si="98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6"/>
        <v>207</v>
      </c>
      <c r="P1526" s="9">
        <f t="shared" si="97"/>
        <v>221.79</v>
      </c>
      <c r="Q1526" s="11" t="s">
        <v>8336</v>
      </c>
      <c r="R1526" t="s">
        <v>8337</v>
      </c>
      <c r="S1526" s="15">
        <f t="shared" si="98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6"/>
        <v>174</v>
      </c>
      <c r="P1527" s="9">
        <f t="shared" si="97"/>
        <v>32.32</v>
      </c>
      <c r="Q1527" s="11" t="s">
        <v>8336</v>
      </c>
      <c r="R1527" t="s">
        <v>8337</v>
      </c>
      <c r="S1527" s="15">
        <f t="shared" si="98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6"/>
        <v>120</v>
      </c>
      <c r="P1528" s="9">
        <f t="shared" si="97"/>
        <v>98.84</v>
      </c>
      <c r="Q1528" s="11" t="s">
        <v>8336</v>
      </c>
      <c r="R1528" t="s">
        <v>8337</v>
      </c>
      <c r="S1528" s="15">
        <f t="shared" si="98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6"/>
        <v>110</v>
      </c>
      <c r="P1529" s="9">
        <f t="shared" si="97"/>
        <v>55.22</v>
      </c>
      <c r="Q1529" s="11" t="s">
        <v>8336</v>
      </c>
      <c r="R1529" t="s">
        <v>8337</v>
      </c>
      <c r="S1529" s="15">
        <f t="shared" si="98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6"/>
        <v>282</v>
      </c>
      <c r="P1530" s="9">
        <f t="shared" si="97"/>
        <v>52.79</v>
      </c>
      <c r="Q1530" s="11" t="s">
        <v>8336</v>
      </c>
      <c r="R1530" t="s">
        <v>8337</v>
      </c>
      <c r="S1530" s="15">
        <f t="shared" si="98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6"/>
        <v>101</v>
      </c>
      <c r="P1531" s="9">
        <f t="shared" si="97"/>
        <v>135.66999999999999</v>
      </c>
      <c r="Q1531" s="11" t="s">
        <v>8336</v>
      </c>
      <c r="R1531" t="s">
        <v>8337</v>
      </c>
      <c r="S1531" s="15">
        <f t="shared" si="98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6"/>
        <v>135</v>
      </c>
      <c r="P1532" s="9">
        <f t="shared" si="97"/>
        <v>53.99</v>
      </c>
      <c r="Q1532" s="11" t="s">
        <v>8336</v>
      </c>
      <c r="R1532" t="s">
        <v>8337</v>
      </c>
      <c r="S1532" s="15">
        <f t="shared" si="98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6"/>
        <v>176</v>
      </c>
      <c r="P1533" s="9">
        <f t="shared" si="97"/>
        <v>56.64</v>
      </c>
      <c r="Q1533" s="11" t="s">
        <v>8336</v>
      </c>
      <c r="R1533" t="s">
        <v>8337</v>
      </c>
      <c r="S1533" s="15">
        <f t="shared" si="98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6"/>
        <v>484</v>
      </c>
      <c r="P1534" s="9">
        <f t="shared" si="97"/>
        <v>82.32</v>
      </c>
      <c r="Q1534" s="11" t="s">
        <v>8336</v>
      </c>
      <c r="R1534" t="s">
        <v>8337</v>
      </c>
      <c r="S1534" s="15">
        <f t="shared" si="98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6"/>
        <v>145</v>
      </c>
      <c r="P1535" s="9">
        <f t="shared" si="97"/>
        <v>88.26</v>
      </c>
      <c r="Q1535" s="11" t="s">
        <v>8336</v>
      </c>
      <c r="R1535" t="s">
        <v>8337</v>
      </c>
      <c r="S1535" s="15">
        <f t="shared" si="98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6"/>
        <v>418</v>
      </c>
      <c r="P1536" s="9">
        <f t="shared" si="97"/>
        <v>84.91</v>
      </c>
      <c r="Q1536" s="11" t="s">
        <v>8336</v>
      </c>
      <c r="R1536" t="s">
        <v>8337</v>
      </c>
      <c r="S1536" s="15">
        <f t="shared" si="98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6"/>
        <v>132</v>
      </c>
      <c r="P1537" s="9">
        <f t="shared" si="97"/>
        <v>48.15</v>
      </c>
      <c r="Q1537" s="11" t="s">
        <v>8336</v>
      </c>
      <c r="R1537" t="s">
        <v>8337</v>
      </c>
      <c r="S1537" s="15">
        <f t="shared" si="98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6"/>
        <v>250</v>
      </c>
      <c r="P1538" s="9">
        <f t="shared" si="97"/>
        <v>66.02</v>
      </c>
      <c r="Q1538" s="11" t="s">
        <v>8336</v>
      </c>
      <c r="R1538" t="s">
        <v>8337</v>
      </c>
      <c r="S1538" s="15">
        <f t="shared" si="98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si="97"/>
        <v>96.38</v>
      </c>
      <c r="Q1539" s="11" t="s">
        <v>8336</v>
      </c>
      <c r="R1539" t="s">
        <v>8337</v>
      </c>
      <c r="S1539" s="15">
        <f t="shared" si="98"/>
        <v>42552.315127314811</v>
      </c>
      <c r="T1539">
        <f t="shared" si="95"/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>
        <f t="shared" ref="T1540:T1603" si="99">YEAR(S1540)</f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ref="O1546:O1609" si="100">ROUND(E1546/D1546*100,0)</f>
        <v>0</v>
      </c>
      <c r="P1546" s="9">
        <f t="shared" ref="P1546:P1609" si="101">IFERROR(ROUND(E1546/L1546,2),0)</f>
        <v>0</v>
      </c>
      <c r="Q1546" s="11" t="s">
        <v>8336</v>
      </c>
      <c r="R1546" t="s">
        <v>8341</v>
      </c>
      <c r="S1546" s="15">
        <f t="shared" ref="S1546:S1609" si="102">(((J1546/60)/60)/24)+DATE(1970,1,1)</f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00"/>
        <v>0</v>
      </c>
      <c r="P1547" s="9">
        <f t="shared" si="101"/>
        <v>1</v>
      </c>
      <c r="Q1547" s="11" t="s">
        <v>8336</v>
      </c>
      <c r="R1547" t="s">
        <v>8341</v>
      </c>
      <c r="S1547" s="15">
        <f t="shared" si="102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0"/>
        <v>29</v>
      </c>
      <c r="P1548" s="9">
        <f t="shared" si="101"/>
        <v>26.27</v>
      </c>
      <c r="Q1548" s="11" t="s">
        <v>8336</v>
      </c>
      <c r="R1548" t="s">
        <v>8341</v>
      </c>
      <c r="S1548" s="15">
        <f t="shared" si="102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0"/>
        <v>0</v>
      </c>
      <c r="P1549" s="9">
        <f t="shared" si="101"/>
        <v>0</v>
      </c>
      <c r="Q1549" s="11" t="s">
        <v>8336</v>
      </c>
      <c r="R1549" t="s">
        <v>8341</v>
      </c>
      <c r="S1549" s="15">
        <f t="shared" si="102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0"/>
        <v>9</v>
      </c>
      <c r="P1550" s="9">
        <f t="shared" si="101"/>
        <v>60</v>
      </c>
      <c r="Q1550" s="11" t="s">
        <v>8336</v>
      </c>
      <c r="R1550" t="s">
        <v>8341</v>
      </c>
      <c r="S1550" s="15">
        <f t="shared" si="102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00"/>
        <v>34</v>
      </c>
      <c r="P1551" s="9">
        <f t="shared" si="101"/>
        <v>28.33</v>
      </c>
      <c r="Q1551" s="11" t="s">
        <v>8336</v>
      </c>
      <c r="R1551" t="s">
        <v>8341</v>
      </c>
      <c r="S1551" s="15">
        <f t="shared" si="102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0"/>
        <v>13</v>
      </c>
      <c r="P1552" s="9">
        <f t="shared" si="101"/>
        <v>14.43</v>
      </c>
      <c r="Q1552" s="11" t="s">
        <v>8336</v>
      </c>
      <c r="R1552" t="s">
        <v>8341</v>
      </c>
      <c r="S1552" s="15">
        <f t="shared" si="102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0"/>
        <v>0</v>
      </c>
      <c r="P1553" s="9">
        <f t="shared" si="101"/>
        <v>0</v>
      </c>
      <c r="Q1553" s="11" t="s">
        <v>8336</v>
      </c>
      <c r="R1553" t="s">
        <v>8341</v>
      </c>
      <c r="S1553" s="15">
        <f t="shared" si="102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0"/>
        <v>49</v>
      </c>
      <c r="P1554" s="9">
        <f t="shared" si="101"/>
        <v>132.19</v>
      </c>
      <c r="Q1554" s="11" t="s">
        <v>8336</v>
      </c>
      <c r="R1554" t="s">
        <v>8341</v>
      </c>
      <c r="S1554" s="15">
        <f t="shared" si="102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0"/>
        <v>0</v>
      </c>
      <c r="P1555" s="9">
        <f t="shared" si="101"/>
        <v>0</v>
      </c>
      <c r="Q1555" s="11" t="s">
        <v>8336</v>
      </c>
      <c r="R1555" t="s">
        <v>8341</v>
      </c>
      <c r="S1555" s="15">
        <f t="shared" si="102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0"/>
        <v>0</v>
      </c>
      <c r="P1556" s="9">
        <f t="shared" si="101"/>
        <v>0</v>
      </c>
      <c r="Q1556" s="11" t="s">
        <v>8336</v>
      </c>
      <c r="R1556" t="s">
        <v>8341</v>
      </c>
      <c r="S1556" s="15">
        <f t="shared" si="102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0"/>
        <v>0</v>
      </c>
      <c r="P1557" s="9">
        <f t="shared" si="101"/>
        <v>0</v>
      </c>
      <c r="Q1557" s="11" t="s">
        <v>8336</v>
      </c>
      <c r="R1557" t="s">
        <v>8341</v>
      </c>
      <c r="S1557" s="15">
        <f t="shared" si="102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0"/>
        <v>45</v>
      </c>
      <c r="P1558" s="9">
        <f t="shared" si="101"/>
        <v>56.42</v>
      </c>
      <c r="Q1558" s="11" t="s">
        <v>8336</v>
      </c>
      <c r="R1558" t="s">
        <v>8341</v>
      </c>
      <c r="S1558" s="15">
        <f t="shared" si="102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0"/>
        <v>4</v>
      </c>
      <c r="P1559" s="9">
        <f t="shared" si="101"/>
        <v>100</v>
      </c>
      <c r="Q1559" s="11" t="s">
        <v>8336</v>
      </c>
      <c r="R1559" t="s">
        <v>8341</v>
      </c>
      <c r="S1559" s="15">
        <f t="shared" si="102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0"/>
        <v>5</v>
      </c>
      <c r="P1560" s="9">
        <f t="shared" si="101"/>
        <v>11.67</v>
      </c>
      <c r="Q1560" s="11" t="s">
        <v>8336</v>
      </c>
      <c r="R1560" t="s">
        <v>8341</v>
      </c>
      <c r="S1560" s="15">
        <f t="shared" si="102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0"/>
        <v>0</v>
      </c>
      <c r="P1561" s="9">
        <f t="shared" si="101"/>
        <v>50</v>
      </c>
      <c r="Q1561" s="11" t="s">
        <v>8336</v>
      </c>
      <c r="R1561" t="s">
        <v>8341</v>
      </c>
      <c r="S1561" s="15">
        <f t="shared" si="102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0"/>
        <v>4</v>
      </c>
      <c r="P1562" s="9">
        <f t="shared" si="101"/>
        <v>23.5</v>
      </c>
      <c r="Q1562" s="11" t="s">
        <v>8336</v>
      </c>
      <c r="R1562" t="s">
        <v>8341</v>
      </c>
      <c r="S1562" s="15">
        <f t="shared" si="102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0"/>
        <v>1</v>
      </c>
      <c r="P1563" s="9">
        <f t="shared" si="101"/>
        <v>67</v>
      </c>
      <c r="Q1563" s="11" t="s">
        <v>8320</v>
      </c>
      <c r="R1563" t="s">
        <v>8342</v>
      </c>
      <c r="S1563" s="15">
        <f t="shared" si="102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0"/>
        <v>0</v>
      </c>
      <c r="P1564" s="9">
        <f t="shared" si="101"/>
        <v>0</v>
      </c>
      <c r="Q1564" s="11" t="s">
        <v>8320</v>
      </c>
      <c r="R1564" t="s">
        <v>8342</v>
      </c>
      <c r="S1564" s="15">
        <f t="shared" si="102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0"/>
        <v>1</v>
      </c>
      <c r="P1565" s="9">
        <f t="shared" si="101"/>
        <v>42.5</v>
      </c>
      <c r="Q1565" s="11" t="s">
        <v>8320</v>
      </c>
      <c r="R1565" t="s">
        <v>8342</v>
      </c>
      <c r="S1565" s="15">
        <f t="shared" si="102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0"/>
        <v>0</v>
      </c>
      <c r="P1566" s="9">
        <f t="shared" si="101"/>
        <v>10</v>
      </c>
      <c r="Q1566" s="11" t="s">
        <v>8320</v>
      </c>
      <c r="R1566" t="s">
        <v>8342</v>
      </c>
      <c r="S1566" s="15">
        <f t="shared" si="102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0"/>
        <v>3</v>
      </c>
      <c r="P1567" s="9">
        <f t="shared" si="101"/>
        <v>100</v>
      </c>
      <c r="Q1567" s="11" t="s">
        <v>8320</v>
      </c>
      <c r="R1567" t="s">
        <v>8342</v>
      </c>
      <c r="S1567" s="15">
        <f t="shared" si="102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0"/>
        <v>21</v>
      </c>
      <c r="P1568" s="9">
        <f t="shared" si="101"/>
        <v>108.05</v>
      </c>
      <c r="Q1568" s="11" t="s">
        <v>8320</v>
      </c>
      <c r="R1568" t="s">
        <v>8342</v>
      </c>
      <c r="S1568" s="15">
        <f t="shared" si="102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0"/>
        <v>4</v>
      </c>
      <c r="P1569" s="9">
        <f t="shared" si="101"/>
        <v>26.92</v>
      </c>
      <c r="Q1569" s="11" t="s">
        <v>8320</v>
      </c>
      <c r="R1569" t="s">
        <v>8342</v>
      </c>
      <c r="S1569" s="15">
        <f t="shared" si="102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0"/>
        <v>14</v>
      </c>
      <c r="P1570" s="9">
        <f t="shared" si="101"/>
        <v>155</v>
      </c>
      <c r="Q1570" s="11" t="s">
        <v>8320</v>
      </c>
      <c r="R1570" t="s">
        <v>8342</v>
      </c>
      <c r="S1570" s="15">
        <f t="shared" si="102"/>
        <v>41962.062326388885</v>
      </c>
      <c r="T1570">
        <f t="shared" si="99"/>
        <v>2014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0"/>
        <v>0</v>
      </c>
      <c r="P1571" s="9">
        <f t="shared" si="101"/>
        <v>0</v>
      </c>
      <c r="Q1571" s="11" t="s">
        <v>8320</v>
      </c>
      <c r="R1571" t="s">
        <v>8342</v>
      </c>
      <c r="S1571" s="15">
        <f t="shared" si="102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0"/>
        <v>41</v>
      </c>
      <c r="P1572" s="9">
        <f t="shared" si="101"/>
        <v>47.77</v>
      </c>
      <c r="Q1572" s="11" t="s">
        <v>8320</v>
      </c>
      <c r="R1572" t="s">
        <v>8342</v>
      </c>
      <c r="S1572" s="15">
        <f t="shared" si="102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0"/>
        <v>1</v>
      </c>
      <c r="P1573" s="9">
        <f t="shared" si="101"/>
        <v>20</v>
      </c>
      <c r="Q1573" s="11" t="s">
        <v>8320</v>
      </c>
      <c r="R1573" t="s">
        <v>8342</v>
      </c>
      <c r="S1573" s="15">
        <f t="shared" si="102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0"/>
        <v>5</v>
      </c>
      <c r="P1574" s="9">
        <f t="shared" si="101"/>
        <v>41.67</v>
      </c>
      <c r="Q1574" s="11" t="s">
        <v>8320</v>
      </c>
      <c r="R1574" t="s">
        <v>8342</v>
      </c>
      <c r="S1574" s="15">
        <f t="shared" si="102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0"/>
        <v>2</v>
      </c>
      <c r="P1575" s="9">
        <f t="shared" si="101"/>
        <v>74.33</v>
      </c>
      <c r="Q1575" s="11" t="s">
        <v>8320</v>
      </c>
      <c r="R1575" t="s">
        <v>8342</v>
      </c>
      <c r="S1575" s="15">
        <f t="shared" si="102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0"/>
        <v>5</v>
      </c>
      <c r="P1576" s="9">
        <f t="shared" si="101"/>
        <v>84.33</v>
      </c>
      <c r="Q1576" s="11" t="s">
        <v>8320</v>
      </c>
      <c r="R1576" t="s">
        <v>8342</v>
      </c>
      <c r="S1576" s="15">
        <f t="shared" si="102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0"/>
        <v>23</v>
      </c>
      <c r="P1577" s="9">
        <f t="shared" si="101"/>
        <v>65.459999999999994</v>
      </c>
      <c r="Q1577" s="11" t="s">
        <v>8320</v>
      </c>
      <c r="R1577" t="s">
        <v>8342</v>
      </c>
      <c r="S1577" s="15">
        <f t="shared" si="102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0"/>
        <v>13</v>
      </c>
      <c r="P1578" s="9">
        <f t="shared" si="101"/>
        <v>65</v>
      </c>
      <c r="Q1578" s="11" t="s">
        <v>8320</v>
      </c>
      <c r="R1578" t="s">
        <v>8342</v>
      </c>
      <c r="S1578" s="15">
        <f t="shared" si="102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0"/>
        <v>1</v>
      </c>
      <c r="P1579" s="9">
        <f t="shared" si="101"/>
        <v>27.5</v>
      </c>
      <c r="Q1579" s="11" t="s">
        <v>8320</v>
      </c>
      <c r="R1579" t="s">
        <v>8342</v>
      </c>
      <c r="S1579" s="15">
        <f t="shared" si="102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0"/>
        <v>11</v>
      </c>
      <c r="P1580" s="9">
        <f t="shared" si="101"/>
        <v>51.25</v>
      </c>
      <c r="Q1580" s="11" t="s">
        <v>8320</v>
      </c>
      <c r="R1580" t="s">
        <v>8342</v>
      </c>
      <c r="S1580" s="15">
        <f t="shared" si="102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0"/>
        <v>1</v>
      </c>
      <c r="P1581" s="9">
        <f t="shared" si="101"/>
        <v>14</v>
      </c>
      <c r="Q1581" s="11" t="s">
        <v>8320</v>
      </c>
      <c r="R1581" t="s">
        <v>8342</v>
      </c>
      <c r="S1581" s="15">
        <f t="shared" si="102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0"/>
        <v>0</v>
      </c>
      <c r="P1582" s="9">
        <f t="shared" si="101"/>
        <v>0</v>
      </c>
      <c r="Q1582" s="11" t="s">
        <v>8320</v>
      </c>
      <c r="R1582" t="s">
        <v>8342</v>
      </c>
      <c r="S1582" s="15">
        <f t="shared" si="102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0"/>
        <v>1</v>
      </c>
      <c r="P1583" s="9">
        <f t="shared" si="101"/>
        <v>5</v>
      </c>
      <c r="Q1583" s="11" t="s">
        <v>8336</v>
      </c>
      <c r="R1583" t="s">
        <v>8343</v>
      </c>
      <c r="S1583" s="15">
        <f t="shared" si="102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0"/>
        <v>9</v>
      </c>
      <c r="P1584" s="9">
        <f t="shared" si="101"/>
        <v>31</v>
      </c>
      <c r="Q1584" s="11" t="s">
        <v>8336</v>
      </c>
      <c r="R1584" t="s">
        <v>8343</v>
      </c>
      <c r="S1584" s="15">
        <f t="shared" si="102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0"/>
        <v>0</v>
      </c>
      <c r="P1585" s="9">
        <f t="shared" si="101"/>
        <v>15</v>
      </c>
      <c r="Q1585" s="11" t="s">
        <v>8336</v>
      </c>
      <c r="R1585" t="s">
        <v>8343</v>
      </c>
      <c r="S1585" s="15">
        <f t="shared" si="102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0"/>
        <v>0</v>
      </c>
      <c r="P1586" s="9">
        <f t="shared" si="101"/>
        <v>0</v>
      </c>
      <c r="Q1586" s="11" t="s">
        <v>8336</v>
      </c>
      <c r="R1586" t="s">
        <v>8343</v>
      </c>
      <c r="S1586" s="15">
        <f t="shared" si="102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0"/>
        <v>79</v>
      </c>
      <c r="P1587" s="9">
        <f t="shared" si="101"/>
        <v>131.66999999999999</v>
      </c>
      <c r="Q1587" s="11" t="s">
        <v>8336</v>
      </c>
      <c r="R1587" t="s">
        <v>8343</v>
      </c>
      <c r="S1587" s="15">
        <f t="shared" si="102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0"/>
        <v>0</v>
      </c>
      <c r="P1588" s="9">
        <f t="shared" si="101"/>
        <v>0</v>
      </c>
      <c r="Q1588" s="11" t="s">
        <v>8336</v>
      </c>
      <c r="R1588" t="s">
        <v>8343</v>
      </c>
      <c r="S1588" s="15">
        <f t="shared" si="102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0"/>
        <v>0</v>
      </c>
      <c r="P1589" s="9">
        <f t="shared" si="101"/>
        <v>1</v>
      </c>
      <c r="Q1589" s="11" t="s">
        <v>8336</v>
      </c>
      <c r="R1589" t="s">
        <v>8343</v>
      </c>
      <c r="S1589" s="15">
        <f t="shared" si="102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0"/>
        <v>0</v>
      </c>
      <c r="P1590" s="9">
        <f t="shared" si="101"/>
        <v>0</v>
      </c>
      <c r="Q1590" s="11" t="s">
        <v>8336</v>
      </c>
      <c r="R1590" t="s">
        <v>8343</v>
      </c>
      <c r="S1590" s="15">
        <f t="shared" si="102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0"/>
        <v>0</v>
      </c>
      <c r="P1591" s="9">
        <f t="shared" si="101"/>
        <v>0</v>
      </c>
      <c r="Q1591" s="11" t="s">
        <v>8336</v>
      </c>
      <c r="R1591" t="s">
        <v>8343</v>
      </c>
      <c r="S1591" s="15">
        <f t="shared" si="102"/>
        <v>42256.984791666662</v>
      </c>
      <c r="T1591">
        <f t="shared" si="99"/>
        <v>2015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0"/>
        <v>2</v>
      </c>
      <c r="P1592" s="9">
        <f t="shared" si="101"/>
        <v>510</v>
      </c>
      <c r="Q1592" s="11" t="s">
        <v>8336</v>
      </c>
      <c r="R1592" t="s">
        <v>8343</v>
      </c>
      <c r="S1592" s="15">
        <f t="shared" si="102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0"/>
        <v>29</v>
      </c>
      <c r="P1593" s="9">
        <f t="shared" si="101"/>
        <v>44.48</v>
      </c>
      <c r="Q1593" s="11" t="s">
        <v>8336</v>
      </c>
      <c r="R1593" t="s">
        <v>8343</v>
      </c>
      <c r="S1593" s="15">
        <f t="shared" si="102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0"/>
        <v>0</v>
      </c>
      <c r="P1594" s="9">
        <f t="shared" si="101"/>
        <v>0</v>
      </c>
      <c r="Q1594" s="11" t="s">
        <v>8336</v>
      </c>
      <c r="R1594" t="s">
        <v>8343</v>
      </c>
      <c r="S1594" s="15">
        <f t="shared" si="102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0"/>
        <v>0</v>
      </c>
      <c r="P1595" s="9">
        <f t="shared" si="101"/>
        <v>1</v>
      </c>
      <c r="Q1595" s="11" t="s">
        <v>8336</v>
      </c>
      <c r="R1595" t="s">
        <v>8343</v>
      </c>
      <c r="S1595" s="15">
        <f t="shared" si="102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0"/>
        <v>21</v>
      </c>
      <c r="P1596" s="9">
        <f t="shared" si="101"/>
        <v>20.5</v>
      </c>
      <c r="Q1596" s="11" t="s">
        <v>8336</v>
      </c>
      <c r="R1596" t="s">
        <v>8343</v>
      </c>
      <c r="S1596" s="15">
        <f t="shared" si="102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0"/>
        <v>0</v>
      </c>
      <c r="P1597" s="9">
        <f t="shared" si="101"/>
        <v>40</v>
      </c>
      <c r="Q1597" s="11" t="s">
        <v>8336</v>
      </c>
      <c r="R1597" t="s">
        <v>8343</v>
      </c>
      <c r="S1597" s="15">
        <f t="shared" si="102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0"/>
        <v>2</v>
      </c>
      <c r="P1598" s="9">
        <f t="shared" si="101"/>
        <v>25</v>
      </c>
      <c r="Q1598" s="11" t="s">
        <v>8336</v>
      </c>
      <c r="R1598" t="s">
        <v>8343</v>
      </c>
      <c r="S1598" s="15">
        <f t="shared" si="102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0"/>
        <v>0</v>
      </c>
      <c r="P1599" s="9">
        <f t="shared" si="101"/>
        <v>0</v>
      </c>
      <c r="Q1599" s="11" t="s">
        <v>8336</v>
      </c>
      <c r="R1599" t="s">
        <v>8343</v>
      </c>
      <c r="S1599" s="15">
        <f t="shared" si="102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0"/>
        <v>0</v>
      </c>
      <c r="P1600" s="9">
        <f t="shared" si="101"/>
        <v>1</v>
      </c>
      <c r="Q1600" s="11" t="s">
        <v>8336</v>
      </c>
      <c r="R1600" t="s">
        <v>8343</v>
      </c>
      <c r="S1600" s="15">
        <f t="shared" si="102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0"/>
        <v>0</v>
      </c>
      <c r="P1601" s="9">
        <f t="shared" si="101"/>
        <v>0</v>
      </c>
      <c r="Q1601" s="11" t="s">
        <v>8336</v>
      </c>
      <c r="R1601" t="s">
        <v>8343</v>
      </c>
      <c r="S1601" s="15">
        <f t="shared" si="102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0"/>
        <v>7</v>
      </c>
      <c r="P1602" s="9">
        <f t="shared" si="101"/>
        <v>40.78</v>
      </c>
      <c r="Q1602" s="11" t="s">
        <v>8336</v>
      </c>
      <c r="R1602" t="s">
        <v>8343</v>
      </c>
      <c r="S1602" s="15">
        <f t="shared" si="102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si="101"/>
        <v>48.33</v>
      </c>
      <c r="Q1603" s="11" t="s">
        <v>8323</v>
      </c>
      <c r="R1603" t="s">
        <v>8324</v>
      </c>
      <c r="S1603" s="15">
        <f t="shared" si="102"/>
        <v>40638.092974537038</v>
      </c>
      <c r="T1603">
        <f t="shared" si="99"/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>
        <f t="shared" ref="T1604:T1667" si="103">YEAR(S1604)</f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ref="O1610:O1673" si="104">ROUND(E1610/D1610*100,0)</f>
        <v>101</v>
      </c>
      <c r="P1610" s="9">
        <f t="shared" ref="P1610:P1673" si="105">IFERROR(ROUND(E1610/L1610,2),0)</f>
        <v>52.83</v>
      </c>
      <c r="Q1610" s="11" t="s">
        <v>8323</v>
      </c>
      <c r="R1610" t="s">
        <v>8324</v>
      </c>
      <c r="S1610" s="15">
        <f t="shared" ref="S1610:S1673" si="106">(((J1610/60)/60)/24)+DATE(1970,1,1)</f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4"/>
        <v>118</v>
      </c>
      <c r="P1611" s="9">
        <f t="shared" si="105"/>
        <v>443.75</v>
      </c>
      <c r="Q1611" s="11" t="s">
        <v>8323</v>
      </c>
      <c r="R1611" t="s">
        <v>8324</v>
      </c>
      <c r="S1611" s="15">
        <f t="shared" si="106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4"/>
        <v>272</v>
      </c>
      <c r="P1612" s="9">
        <f t="shared" si="105"/>
        <v>48.54</v>
      </c>
      <c r="Q1612" s="11" t="s">
        <v>8323</v>
      </c>
      <c r="R1612" t="s">
        <v>8324</v>
      </c>
      <c r="S1612" s="15">
        <f t="shared" si="106"/>
        <v>41228.924884259257</v>
      </c>
      <c r="T1612">
        <f t="shared" si="103"/>
        <v>2012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4"/>
        <v>125</v>
      </c>
      <c r="P1613" s="9">
        <f t="shared" si="105"/>
        <v>37.07</v>
      </c>
      <c r="Q1613" s="11" t="s">
        <v>8323</v>
      </c>
      <c r="R1613" t="s">
        <v>8324</v>
      </c>
      <c r="S1613" s="15">
        <f t="shared" si="106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4"/>
        <v>110</v>
      </c>
      <c r="P1614" s="9">
        <f t="shared" si="105"/>
        <v>50</v>
      </c>
      <c r="Q1614" s="11" t="s">
        <v>8323</v>
      </c>
      <c r="R1614" t="s">
        <v>8324</v>
      </c>
      <c r="S1614" s="15">
        <f t="shared" si="106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4"/>
        <v>102</v>
      </c>
      <c r="P1615" s="9">
        <f t="shared" si="105"/>
        <v>39.04</v>
      </c>
      <c r="Q1615" s="11" t="s">
        <v>8323</v>
      </c>
      <c r="R1615" t="s">
        <v>8324</v>
      </c>
      <c r="S1615" s="15">
        <f t="shared" si="106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4"/>
        <v>103</v>
      </c>
      <c r="P1616" s="9">
        <f t="shared" si="105"/>
        <v>66.69</v>
      </c>
      <c r="Q1616" s="11" t="s">
        <v>8323</v>
      </c>
      <c r="R1616" t="s">
        <v>8324</v>
      </c>
      <c r="S1616" s="15">
        <f t="shared" si="106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4"/>
        <v>114</v>
      </c>
      <c r="P1617" s="9">
        <f t="shared" si="105"/>
        <v>67.13</v>
      </c>
      <c r="Q1617" s="11" t="s">
        <v>8323</v>
      </c>
      <c r="R1617" t="s">
        <v>8324</v>
      </c>
      <c r="S1617" s="15">
        <f t="shared" si="106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4"/>
        <v>104</v>
      </c>
      <c r="P1618" s="9">
        <f t="shared" si="105"/>
        <v>66.37</v>
      </c>
      <c r="Q1618" s="11" t="s">
        <v>8323</v>
      </c>
      <c r="R1618" t="s">
        <v>8324</v>
      </c>
      <c r="S1618" s="15">
        <f t="shared" si="106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4"/>
        <v>146</v>
      </c>
      <c r="P1619" s="9">
        <f t="shared" si="105"/>
        <v>64.62</v>
      </c>
      <c r="Q1619" s="11" t="s">
        <v>8323</v>
      </c>
      <c r="R1619" t="s">
        <v>8324</v>
      </c>
      <c r="S1619" s="15">
        <f t="shared" si="106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4"/>
        <v>105</v>
      </c>
      <c r="P1620" s="9">
        <f t="shared" si="105"/>
        <v>58.37</v>
      </c>
      <c r="Q1620" s="11" t="s">
        <v>8323</v>
      </c>
      <c r="R1620" t="s">
        <v>8324</v>
      </c>
      <c r="S1620" s="15">
        <f t="shared" si="106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4"/>
        <v>133</v>
      </c>
      <c r="P1621" s="9">
        <f t="shared" si="105"/>
        <v>86.96</v>
      </c>
      <c r="Q1621" s="11" t="s">
        <v>8323</v>
      </c>
      <c r="R1621" t="s">
        <v>8324</v>
      </c>
      <c r="S1621" s="15">
        <f t="shared" si="106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4"/>
        <v>113</v>
      </c>
      <c r="P1622" s="9">
        <f t="shared" si="105"/>
        <v>66.47</v>
      </c>
      <c r="Q1622" s="11" t="s">
        <v>8323</v>
      </c>
      <c r="R1622" t="s">
        <v>8324</v>
      </c>
      <c r="S1622" s="15">
        <f t="shared" si="106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4"/>
        <v>121</v>
      </c>
      <c r="P1623" s="9">
        <f t="shared" si="105"/>
        <v>163.78</v>
      </c>
      <c r="Q1623" s="11" t="s">
        <v>8323</v>
      </c>
      <c r="R1623" t="s">
        <v>8324</v>
      </c>
      <c r="S1623" s="15">
        <f t="shared" si="106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4"/>
        <v>102</v>
      </c>
      <c r="P1624" s="9">
        <f t="shared" si="105"/>
        <v>107.98</v>
      </c>
      <c r="Q1624" s="11" t="s">
        <v>8323</v>
      </c>
      <c r="R1624" t="s">
        <v>8324</v>
      </c>
      <c r="S1624" s="15">
        <f t="shared" si="106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4"/>
        <v>101</v>
      </c>
      <c r="P1625" s="9">
        <f t="shared" si="105"/>
        <v>42.11</v>
      </c>
      <c r="Q1625" s="11" t="s">
        <v>8323</v>
      </c>
      <c r="R1625" t="s">
        <v>8324</v>
      </c>
      <c r="S1625" s="15">
        <f t="shared" si="106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4"/>
        <v>118</v>
      </c>
      <c r="P1626" s="9">
        <f t="shared" si="105"/>
        <v>47.2</v>
      </c>
      <c r="Q1626" s="11" t="s">
        <v>8323</v>
      </c>
      <c r="R1626" t="s">
        <v>8324</v>
      </c>
      <c r="S1626" s="15">
        <f t="shared" si="106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4"/>
        <v>155</v>
      </c>
      <c r="P1627" s="9">
        <f t="shared" si="105"/>
        <v>112.02</v>
      </c>
      <c r="Q1627" s="11" t="s">
        <v>8323</v>
      </c>
      <c r="R1627" t="s">
        <v>8324</v>
      </c>
      <c r="S1627" s="15">
        <f t="shared" si="106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4"/>
        <v>101</v>
      </c>
      <c r="P1628" s="9">
        <f t="shared" si="105"/>
        <v>74.95</v>
      </c>
      <c r="Q1628" s="11" t="s">
        <v>8323</v>
      </c>
      <c r="R1628" t="s">
        <v>8324</v>
      </c>
      <c r="S1628" s="15">
        <f t="shared" si="106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4"/>
        <v>117</v>
      </c>
      <c r="P1629" s="9">
        <f t="shared" si="105"/>
        <v>61.58</v>
      </c>
      <c r="Q1629" s="11" t="s">
        <v>8323</v>
      </c>
      <c r="R1629" t="s">
        <v>8324</v>
      </c>
      <c r="S1629" s="15">
        <f t="shared" si="106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4"/>
        <v>101</v>
      </c>
      <c r="P1630" s="9">
        <f t="shared" si="105"/>
        <v>45.88</v>
      </c>
      <c r="Q1630" s="11" t="s">
        <v>8323</v>
      </c>
      <c r="R1630" t="s">
        <v>8324</v>
      </c>
      <c r="S1630" s="15">
        <f t="shared" si="106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4"/>
        <v>104</v>
      </c>
      <c r="P1631" s="9">
        <f t="shared" si="105"/>
        <v>75.849999999999994</v>
      </c>
      <c r="Q1631" s="11" t="s">
        <v>8323</v>
      </c>
      <c r="R1631" t="s">
        <v>8324</v>
      </c>
      <c r="S1631" s="15">
        <f t="shared" si="106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4"/>
        <v>265</v>
      </c>
      <c r="P1632" s="9">
        <f t="shared" si="105"/>
        <v>84.21</v>
      </c>
      <c r="Q1632" s="11" t="s">
        <v>8323</v>
      </c>
      <c r="R1632" t="s">
        <v>8324</v>
      </c>
      <c r="S1632" s="15">
        <f t="shared" si="106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4"/>
        <v>156</v>
      </c>
      <c r="P1633" s="9">
        <f t="shared" si="105"/>
        <v>117.23</v>
      </c>
      <c r="Q1633" s="11" t="s">
        <v>8323</v>
      </c>
      <c r="R1633" t="s">
        <v>8324</v>
      </c>
      <c r="S1633" s="15">
        <f t="shared" si="106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4"/>
        <v>102</v>
      </c>
      <c r="P1634" s="9">
        <f t="shared" si="105"/>
        <v>86.49</v>
      </c>
      <c r="Q1634" s="11" t="s">
        <v>8323</v>
      </c>
      <c r="R1634" t="s">
        <v>8324</v>
      </c>
      <c r="S1634" s="15">
        <f t="shared" si="106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4"/>
        <v>100</v>
      </c>
      <c r="P1635" s="9">
        <f t="shared" si="105"/>
        <v>172.41</v>
      </c>
      <c r="Q1635" s="11" t="s">
        <v>8323</v>
      </c>
      <c r="R1635" t="s">
        <v>8324</v>
      </c>
      <c r="S1635" s="15">
        <f t="shared" si="106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4"/>
        <v>101</v>
      </c>
      <c r="P1636" s="9">
        <f t="shared" si="105"/>
        <v>62.81</v>
      </c>
      <c r="Q1636" s="11" t="s">
        <v>8323</v>
      </c>
      <c r="R1636" t="s">
        <v>8324</v>
      </c>
      <c r="S1636" s="15">
        <f t="shared" si="106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4"/>
        <v>125</v>
      </c>
      <c r="P1637" s="9">
        <f t="shared" si="105"/>
        <v>67.73</v>
      </c>
      <c r="Q1637" s="11" t="s">
        <v>8323</v>
      </c>
      <c r="R1637" t="s">
        <v>8324</v>
      </c>
      <c r="S1637" s="15">
        <f t="shared" si="106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4"/>
        <v>104</v>
      </c>
      <c r="P1638" s="9">
        <f t="shared" si="105"/>
        <v>53.56</v>
      </c>
      <c r="Q1638" s="11" t="s">
        <v>8323</v>
      </c>
      <c r="R1638" t="s">
        <v>8324</v>
      </c>
      <c r="S1638" s="15">
        <f t="shared" si="106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4"/>
        <v>104</v>
      </c>
      <c r="P1639" s="9">
        <f t="shared" si="105"/>
        <v>34.6</v>
      </c>
      <c r="Q1639" s="11" t="s">
        <v>8323</v>
      </c>
      <c r="R1639" t="s">
        <v>8324</v>
      </c>
      <c r="S1639" s="15">
        <f t="shared" si="106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4"/>
        <v>105</v>
      </c>
      <c r="P1640" s="9">
        <f t="shared" si="105"/>
        <v>38.89</v>
      </c>
      <c r="Q1640" s="11" t="s">
        <v>8323</v>
      </c>
      <c r="R1640" t="s">
        <v>8324</v>
      </c>
      <c r="S1640" s="15">
        <f t="shared" si="106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4"/>
        <v>100</v>
      </c>
      <c r="P1641" s="9">
        <f t="shared" si="105"/>
        <v>94.74</v>
      </c>
      <c r="Q1641" s="11" t="s">
        <v>8323</v>
      </c>
      <c r="R1641" t="s">
        <v>8324</v>
      </c>
      <c r="S1641" s="15">
        <f t="shared" si="106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4"/>
        <v>170</v>
      </c>
      <c r="P1642" s="9">
        <f t="shared" si="105"/>
        <v>39.97</v>
      </c>
      <c r="Q1642" s="11" t="s">
        <v>8323</v>
      </c>
      <c r="R1642" t="s">
        <v>8324</v>
      </c>
      <c r="S1642" s="15">
        <f t="shared" si="106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4"/>
        <v>101</v>
      </c>
      <c r="P1643" s="9">
        <f t="shared" si="105"/>
        <v>97.5</v>
      </c>
      <c r="Q1643" s="11" t="s">
        <v>8323</v>
      </c>
      <c r="R1643" t="s">
        <v>8344</v>
      </c>
      <c r="S1643" s="15">
        <f t="shared" si="106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4"/>
        <v>100</v>
      </c>
      <c r="P1644" s="9">
        <f t="shared" si="105"/>
        <v>42.86</v>
      </c>
      <c r="Q1644" s="11" t="s">
        <v>8323</v>
      </c>
      <c r="R1644" t="s">
        <v>8344</v>
      </c>
      <c r="S1644" s="15">
        <f t="shared" si="106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4"/>
        <v>125</v>
      </c>
      <c r="P1645" s="9">
        <f t="shared" si="105"/>
        <v>168.51</v>
      </c>
      <c r="Q1645" s="11" t="s">
        <v>8323</v>
      </c>
      <c r="R1645" t="s">
        <v>8344</v>
      </c>
      <c r="S1645" s="15">
        <f t="shared" si="106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4"/>
        <v>110</v>
      </c>
      <c r="P1646" s="9">
        <f t="shared" si="105"/>
        <v>85.55</v>
      </c>
      <c r="Q1646" s="11" t="s">
        <v>8323</v>
      </c>
      <c r="R1646" t="s">
        <v>8344</v>
      </c>
      <c r="S1646" s="15">
        <f t="shared" si="106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4"/>
        <v>111</v>
      </c>
      <c r="P1647" s="9">
        <f t="shared" si="105"/>
        <v>554</v>
      </c>
      <c r="Q1647" s="11" t="s">
        <v>8323</v>
      </c>
      <c r="R1647" t="s">
        <v>8344</v>
      </c>
      <c r="S1647" s="15">
        <f t="shared" si="106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4"/>
        <v>110</v>
      </c>
      <c r="P1648" s="9">
        <f t="shared" si="105"/>
        <v>26.55</v>
      </c>
      <c r="Q1648" s="11" t="s">
        <v>8323</v>
      </c>
      <c r="R1648" t="s">
        <v>8344</v>
      </c>
      <c r="S1648" s="15">
        <f t="shared" si="106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4"/>
        <v>105</v>
      </c>
      <c r="P1649" s="9">
        <f t="shared" si="105"/>
        <v>113.83</v>
      </c>
      <c r="Q1649" s="11" t="s">
        <v>8323</v>
      </c>
      <c r="R1649" t="s">
        <v>8344</v>
      </c>
      <c r="S1649" s="15">
        <f t="shared" si="106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4"/>
        <v>125</v>
      </c>
      <c r="P1650" s="9">
        <f t="shared" si="105"/>
        <v>32.01</v>
      </c>
      <c r="Q1650" s="11" t="s">
        <v>8323</v>
      </c>
      <c r="R1650" t="s">
        <v>8344</v>
      </c>
      <c r="S1650" s="15">
        <f t="shared" si="106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4"/>
        <v>101</v>
      </c>
      <c r="P1651" s="9">
        <f t="shared" si="105"/>
        <v>47.19</v>
      </c>
      <c r="Q1651" s="11" t="s">
        <v>8323</v>
      </c>
      <c r="R1651" t="s">
        <v>8344</v>
      </c>
      <c r="S1651" s="15">
        <f t="shared" si="106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4"/>
        <v>142</v>
      </c>
      <c r="P1652" s="9">
        <f t="shared" si="105"/>
        <v>88.47</v>
      </c>
      <c r="Q1652" s="11" t="s">
        <v>8323</v>
      </c>
      <c r="R1652" t="s">
        <v>8344</v>
      </c>
      <c r="S1652" s="15">
        <f t="shared" si="106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4"/>
        <v>101</v>
      </c>
      <c r="P1653" s="9">
        <f t="shared" si="105"/>
        <v>100.75</v>
      </c>
      <c r="Q1653" s="11" t="s">
        <v>8323</v>
      </c>
      <c r="R1653" t="s">
        <v>8344</v>
      </c>
      <c r="S1653" s="15">
        <f t="shared" si="106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4"/>
        <v>101</v>
      </c>
      <c r="P1654" s="9">
        <f t="shared" si="105"/>
        <v>64.709999999999994</v>
      </c>
      <c r="Q1654" s="11" t="s">
        <v>8323</v>
      </c>
      <c r="R1654" t="s">
        <v>8344</v>
      </c>
      <c r="S1654" s="15">
        <f t="shared" si="106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4"/>
        <v>174</v>
      </c>
      <c r="P1655" s="9">
        <f t="shared" si="105"/>
        <v>51.85</v>
      </c>
      <c r="Q1655" s="11" t="s">
        <v>8323</v>
      </c>
      <c r="R1655" t="s">
        <v>8344</v>
      </c>
      <c r="S1655" s="15">
        <f t="shared" si="106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4"/>
        <v>120</v>
      </c>
      <c r="P1656" s="9">
        <f t="shared" si="105"/>
        <v>38.79</v>
      </c>
      <c r="Q1656" s="11" t="s">
        <v>8323</v>
      </c>
      <c r="R1656" t="s">
        <v>8344</v>
      </c>
      <c r="S1656" s="15">
        <f t="shared" si="106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4"/>
        <v>143</v>
      </c>
      <c r="P1657" s="9">
        <f t="shared" si="105"/>
        <v>44.65</v>
      </c>
      <c r="Q1657" s="11" t="s">
        <v>8323</v>
      </c>
      <c r="R1657" t="s">
        <v>8344</v>
      </c>
      <c r="S1657" s="15">
        <f t="shared" si="106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4"/>
        <v>100</v>
      </c>
      <c r="P1658" s="9">
        <f t="shared" si="105"/>
        <v>156.77000000000001</v>
      </c>
      <c r="Q1658" s="11" t="s">
        <v>8323</v>
      </c>
      <c r="R1658" t="s">
        <v>8344</v>
      </c>
      <c r="S1658" s="15">
        <f t="shared" si="106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4"/>
        <v>105</v>
      </c>
      <c r="P1659" s="9">
        <f t="shared" si="105"/>
        <v>118.7</v>
      </c>
      <c r="Q1659" s="11" t="s">
        <v>8323</v>
      </c>
      <c r="R1659" t="s">
        <v>8344</v>
      </c>
      <c r="S1659" s="15">
        <f t="shared" si="106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4"/>
        <v>132</v>
      </c>
      <c r="P1660" s="9">
        <f t="shared" si="105"/>
        <v>74.150000000000006</v>
      </c>
      <c r="Q1660" s="11" t="s">
        <v>8323</v>
      </c>
      <c r="R1660" t="s">
        <v>8344</v>
      </c>
      <c r="S1660" s="15">
        <f t="shared" si="106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4"/>
        <v>113</v>
      </c>
      <c r="P1661" s="9">
        <f t="shared" si="105"/>
        <v>12.53</v>
      </c>
      <c r="Q1661" s="11" t="s">
        <v>8323</v>
      </c>
      <c r="R1661" t="s">
        <v>8344</v>
      </c>
      <c r="S1661" s="15">
        <f t="shared" si="106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4"/>
        <v>1254</v>
      </c>
      <c r="P1662" s="9">
        <f t="shared" si="105"/>
        <v>27.86</v>
      </c>
      <c r="Q1662" s="11" t="s">
        <v>8323</v>
      </c>
      <c r="R1662" t="s">
        <v>8344</v>
      </c>
      <c r="S1662" s="15">
        <f t="shared" si="106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4"/>
        <v>103</v>
      </c>
      <c r="P1663" s="9">
        <f t="shared" si="105"/>
        <v>80.180000000000007</v>
      </c>
      <c r="Q1663" s="11" t="s">
        <v>8323</v>
      </c>
      <c r="R1663" t="s">
        <v>8344</v>
      </c>
      <c r="S1663" s="15">
        <f t="shared" si="106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4"/>
        <v>103</v>
      </c>
      <c r="P1664" s="9">
        <f t="shared" si="105"/>
        <v>132.44</v>
      </c>
      <c r="Q1664" s="11" t="s">
        <v>8323</v>
      </c>
      <c r="R1664" t="s">
        <v>8344</v>
      </c>
      <c r="S1664" s="15">
        <f t="shared" si="106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4"/>
        <v>108</v>
      </c>
      <c r="P1665" s="9">
        <f t="shared" si="105"/>
        <v>33.75</v>
      </c>
      <c r="Q1665" s="11" t="s">
        <v>8323</v>
      </c>
      <c r="R1665" t="s">
        <v>8344</v>
      </c>
      <c r="S1665" s="15">
        <f t="shared" si="106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4"/>
        <v>122</v>
      </c>
      <c r="P1666" s="9">
        <f t="shared" si="105"/>
        <v>34.380000000000003</v>
      </c>
      <c r="Q1666" s="11" t="s">
        <v>8323</v>
      </c>
      <c r="R1666" t="s">
        <v>8344</v>
      </c>
      <c r="S1666" s="15">
        <f t="shared" si="106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si="105"/>
        <v>44.96</v>
      </c>
      <c r="Q1667" s="11" t="s">
        <v>8323</v>
      </c>
      <c r="R1667" t="s">
        <v>8344</v>
      </c>
      <c r="S1667" s="15">
        <f t="shared" si="106"/>
        <v>40564.649456018517</v>
      </c>
      <c r="T1667">
        <f t="shared" si="103"/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>
        <f t="shared" ref="T1668:T1731" si="107">YEAR(S1668)</f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ref="O1674:O1737" si="108">ROUND(E1674/D1674*100,0)</f>
        <v>113</v>
      </c>
      <c r="P1674" s="9">
        <f t="shared" ref="P1674:P1737" si="109">IFERROR(ROUND(E1674/L1674,2),0)</f>
        <v>39.18</v>
      </c>
      <c r="Q1674" s="11" t="s">
        <v>8323</v>
      </c>
      <c r="R1674" t="s">
        <v>8344</v>
      </c>
      <c r="S1674" s="15">
        <f t="shared" ref="S1674:S1737" si="110">(((J1674/60)/60)/24)+DATE(1970,1,1)</f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8"/>
        <v>128</v>
      </c>
      <c r="P1675" s="9">
        <f t="shared" si="109"/>
        <v>45.59</v>
      </c>
      <c r="Q1675" s="11" t="s">
        <v>8323</v>
      </c>
      <c r="R1675" t="s">
        <v>8344</v>
      </c>
      <c r="S1675" s="15">
        <f t="shared" si="110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8"/>
        <v>202</v>
      </c>
      <c r="P1676" s="9">
        <f t="shared" si="109"/>
        <v>89.25</v>
      </c>
      <c r="Q1676" s="11" t="s">
        <v>8323</v>
      </c>
      <c r="R1676" t="s">
        <v>8344</v>
      </c>
      <c r="S1676" s="15">
        <f t="shared" si="110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8"/>
        <v>137</v>
      </c>
      <c r="P1677" s="9">
        <f t="shared" si="109"/>
        <v>40.42</v>
      </c>
      <c r="Q1677" s="11" t="s">
        <v>8323</v>
      </c>
      <c r="R1677" t="s">
        <v>8344</v>
      </c>
      <c r="S1677" s="15">
        <f t="shared" si="110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8"/>
        <v>115</v>
      </c>
      <c r="P1678" s="9">
        <f t="shared" si="109"/>
        <v>82.38</v>
      </c>
      <c r="Q1678" s="11" t="s">
        <v>8323</v>
      </c>
      <c r="R1678" t="s">
        <v>8344</v>
      </c>
      <c r="S1678" s="15">
        <f t="shared" si="110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8"/>
        <v>112</v>
      </c>
      <c r="P1679" s="9">
        <f t="shared" si="109"/>
        <v>159.52000000000001</v>
      </c>
      <c r="Q1679" s="11" t="s">
        <v>8323</v>
      </c>
      <c r="R1679" t="s">
        <v>8344</v>
      </c>
      <c r="S1679" s="15">
        <f t="shared" si="110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8"/>
        <v>118</v>
      </c>
      <c r="P1680" s="9">
        <f t="shared" si="109"/>
        <v>36.24</v>
      </c>
      <c r="Q1680" s="11" t="s">
        <v>8323</v>
      </c>
      <c r="R1680" t="s">
        <v>8344</v>
      </c>
      <c r="S1680" s="15">
        <f t="shared" si="110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8"/>
        <v>175</v>
      </c>
      <c r="P1681" s="9">
        <f t="shared" si="109"/>
        <v>62.5</v>
      </c>
      <c r="Q1681" s="11" t="s">
        <v>8323</v>
      </c>
      <c r="R1681" t="s">
        <v>8344</v>
      </c>
      <c r="S1681" s="15">
        <f t="shared" si="110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8"/>
        <v>118</v>
      </c>
      <c r="P1682" s="9">
        <f t="shared" si="109"/>
        <v>47</v>
      </c>
      <c r="Q1682" s="11" t="s">
        <v>8323</v>
      </c>
      <c r="R1682" t="s">
        <v>8344</v>
      </c>
      <c r="S1682" s="15">
        <f t="shared" si="110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8"/>
        <v>101</v>
      </c>
      <c r="P1683" s="9">
        <f t="shared" si="109"/>
        <v>74.58</v>
      </c>
      <c r="Q1683" s="11" t="s">
        <v>8323</v>
      </c>
      <c r="R1683" t="s">
        <v>8345</v>
      </c>
      <c r="S1683" s="15">
        <f t="shared" si="110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8"/>
        <v>0</v>
      </c>
      <c r="P1684" s="9">
        <f t="shared" si="109"/>
        <v>0</v>
      </c>
      <c r="Q1684" s="11" t="s">
        <v>8323</v>
      </c>
      <c r="R1684" t="s">
        <v>8345</v>
      </c>
      <c r="S1684" s="15">
        <f t="shared" si="110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8"/>
        <v>22</v>
      </c>
      <c r="P1685" s="9">
        <f t="shared" si="109"/>
        <v>76</v>
      </c>
      <c r="Q1685" s="11" t="s">
        <v>8323</v>
      </c>
      <c r="R1685" t="s">
        <v>8345</v>
      </c>
      <c r="S1685" s="15">
        <f t="shared" si="110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8"/>
        <v>109</v>
      </c>
      <c r="P1686" s="9">
        <f t="shared" si="109"/>
        <v>86.44</v>
      </c>
      <c r="Q1686" s="11" t="s">
        <v>8323</v>
      </c>
      <c r="R1686" t="s">
        <v>8345</v>
      </c>
      <c r="S1686" s="15">
        <f t="shared" si="110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8"/>
        <v>103</v>
      </c>
      <c r="P1687" s="9">
        <f t="shared" si="109"/>
        <v>24</v>
      </c>
      <c r="Q1687" s="11" t="s">
        <v>8323</v>
      </c>
      <c r="R1687" t="s">
        <v>8345</v>
      </c>
      <c r="S1687" s="15">
        <f t="shared" si="110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8"/>
        <v>0</v>
      </c>
      <c r="P1688" s="9">
        <f t="shared" si="109"/>
        <v>18</v>
      </c>
      <c r="Q1688" s="11" t="s">
        <v>8323</v>
      </c>
      <c r="R1688" t="s">
        <v>8345</v>
      </c>
      <c r="S1688" s="15">
        <f t="shared" si="110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8"/>
        <v>31</v>
      </c>
      <c r="P1689" s="9">
        <f t="shared" si="109"/>
        <v>80.13</v>
      </c>
      <c r="Q1689" s="11" t="s">
        <v>8323</v>
      </c>
      <c r="R1689" t="s">
        <v>8345</v>
      </c>
      <c r="S1689" s="15">
        <f t="shared" si="110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8"/>
        <v>44</v>
      </c>
      <c r="P1690" s="9">
        <f t="shared" si="109"/>
        <v>253.14</v>
      </c>
      <c r="Q1690" s="11" t="s">
        <v>8323</v>
      </c>
      <c r="R1690" t="s">
        <v>8345</v>
      </c>
      <c r="S1690" s="15">
        <f t="shared" si="110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8"/>
        <v>100</v>
      </c>
      <c r="P1691" s="9">
        <f t="shared" si="109"/>
        <v>171.43</v>
      </c>
      <c r="Q1691" s="11" t="s">
        <v>8323</v>
      </c>
      <c r="R1691" t="s">
        <v>8345</v>
      </c>
      <c r="S1691" s="15">
        <f t="shared" si="110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8"/>
        <v>25</v>
      </c>
      <c r="P1692" s="9">
        <f t="shared" si="109"/>
        <v>57.73</v>
      </c>
      <c r="Q1692" s="11" t="s">
        <v>8323</v>
      </c>
      <c r="R1692" t="s">
        <v>8345</v>
      </c>
      <c r="S1692" s="15">
        <f t="shared" si="110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8"/>
        <v>33</v>
      </c>
      <c r="P1693" s="9">
        <f t="shared" si="109"/>
        <v>264.26</v>
      </c>
      <c r="Q1693" s="11" t="s">
        <v>8323</v>
      </c>
      <c r="R1693" t="s">
        <v>8345</v>
      </c>
      <c r="S1693" s="15">
        <f t="shared" si="110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8"/>
        <v>48</v>
      </c>
      <c r="P1694" s="9">
        <f t="shared" si="109"/>
        <v>159.33000000000001</v>
      </c>
      <c r="Q1694" s="11" t="s">
        <v>8323</v>
      </c>
      <c r="R1694" t="s">
        <v>8345</v>
      </c>
      <c r="S1694" s="15">
        <f t="shared" si="110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8"/>
        <v>9</v>
      </c>
      <c r="P1695" s="9">
        <f t="shared" si="109"/>
        <v>35</v>
      </c>
      <c r="Q1695" s="11" t="s">
        <v>8323</v>
      </c>
      <c r="R1695" t="s">
        <v>8345</v>
      </c>
      <c r="S1695" s="15">
        <f t="shared" si="110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8"/>
        <v>0</v>
      </c>
      <c r="P1696" s="9">
        <f t="shared" si="109"/>
        <v>5</v>
      </c>
      <c r="Q1696" s="11" t="s">
        <v>8323</v>
      </c>
      <c r="R1696" t="s">
        <v>8345</v>
      </c>
      <c r="S1696" s="15">
        <f t="shared" si="110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8"/>
        <v>12</v>
      </c>
      <c r="P1697" s="9">
        <f t="shared" si="109"/>
        <v>61.09</v>
      </c>
      <c r="Q1697" s="11" t="s">
        <v>8323</v>
      </c>
      <c r="R1697" t="s">
        <v>8345</v>
      </c>
      <c r="S1697" s="15">
        <f t="shared" si="110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8"/>
        <v>0</v>
      </c>
      <c r="P1698" s="9">
        <f t="shared" si="109"/>
        <v>0</v>
      </c>
      <c r="Q1698" s="11" t="s">
        <v>8323</v>
      </c>
      <c r="R1698" t="s">
        <v>8345</v>
      </c>
      <c r="S1698" s="15">
        <f t="shared" si="110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8"/>
        <v>20</v>
      </c>
      <c r="P1699" s="9">
        <f t="shared" si="109"/>
        <v>114.82</v>
      </c>
      <c r="Q1699" s="11" t="s">
        <v>8323</v>
      </c>
      <c r="R1699" t="s">
        <v>8345</v>
      </c>
      <c r="S1699" s="15">
        <f t="shared" si="110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8"/>
        <v>0</v>
      </c>
      <c r="P1700" s="9">
        <f t="shared" si="109"/>
        <v>0</v>
      </c>
      <c r="Q1700" s="11" t="s">
        <v>8323</v>
      </c>
      <c r="R1700" t="s">
        <v>8345</v>
      </c>
      <c r="S1700" s="15">
        <f t="shared" si="110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8"/>
        <v>4</v>
      </c>
      <c r="P1701" s="9">
        <f t="shared" si="109"/>
        <v>54</v>
      </c>
      <c r="Q1701" s="11" t="s">
        <v>8323</v>
      </c>
      <c r="R1701" t="s">
        <v>8345</v>
      </c>
      <c r="S1701" s="15">
        <f t="shared" si="110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8"/>
        <v>26</v>
      </c>
      <c r="P1702" s="9">
        <f t="shared" si="109"/>
        <v>65.97</v>
      </c>
      <c r="Q1702" s="11" t="s">
        <v>8323</v>
      </c>
      <c r="R1702" t="s">
        <v>8345</v>
      </c>
      <c r="S1702" s="15">
        <f t="shared" si="110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8"/>
        <v>0</v>
      </c>
      <c r="P1703" s="9">
        <f t="shared" si="109"/>
        <v>5</v>
      </c>
      <c r="Q1703" s="11" t="s">
        <v>8323</v>
      </c>
      <c r="R1703" t="s">
        <v>8345</v>
      </c>
      <c r="S1703" s="15">
        <f t="shared" si="110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8"/>
        <v>0</v>
      </c>
      <c r="P1704" s="9">
        <f t="shared" si="109"/>
        <v>1</v>
      </c>
      <c r="Q1704" s="11" t="s">
        <v>8323</v>
      </c>
      <c r="R1704" t="s">
        <v>8345</v>
      </c>
      <c r="S1704" s="15">
        <f t="shared" si="110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8"/>
        <v>1</v>
      </c>
      <c r="P1705" s="9">
        <f t="shared" si="109"/>
        <v>25.5</v>
      </c>
      <c r="Q1705" s="11" t="s">
        <v>8323</v>
      </c>
      <c r="R1705" t="s">
        <v>8345</v>
      </c>
      <c r="S1705" s="15">
        <f t="shared" si="110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8"/>
        <v>65</v>
      </c>
      <c r="P1706" s="9">
        <f t="shared" si="109"/>
        <v>118.36</v>
      </c>
      <c r="Q1706" s="11" t="s">
        <v>8323</v>
      </c>
      <c r="R1706" t="s">
        <v>8345</v>
      </c>
      <c r="S1706" s="15">
        <f t="shared" si="110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8"/>
        <v>0</v>
      </c>
      <c r="P1707" s="9">
        <f t="shared" si="109"/>
        <v>0</v>
      </c>
      <c r="Q1707" s="11" t="s">
        <v>8323</v>
      </c>
      <c r="R1707" t="s">
        <v>8345</v>
      </c>
      <c r="S1707" s="15">
        <f t="shared" si="110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8"/>
        <v>0</v>
      </c>
      <c r="P1708" s="9">
        <f t="shared" si="109"/>
        <v>0</v>
      </c>
      <c r="Q1708" s="11" t="s">
        <v>8323</v>
      </c>
      <c r="R1708" t="s">
        <v>8345</v>
      </c>
      <c r="S1708" s="15">
        <f t="shared" si="110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8"/>
        <v>10</v>
      </c>
      <c r="P1709" s="9">
        <f t="shared" si="109"/>
        <v>54.11</v>
      </c>
      <c r="Q1709" s="11" t="s">
        <v>8323</v>
      </c>
      <c r="R1709" t="s">
        <v>8345</v>
      </c>
      <c r="S1709" s="15">
        <f t="shared" si="110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8"/>
        <v>0</v>
      </c>
      <c r="P1710" s="9">
        <f t="shared" si="109"/>
        <v>0</v>
      </c>
      <c r="Q1710" s="11" t="s">
        <v>8323</v>
      </c>
      <c r="R1710" t="s">
        <v>8345</v>
      </c>
      <c r="S1710" s="15">
        <f t="shared" si="110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8"/>
        <v>5</v>
      </c>
      <c r="P1711" s="9">
        <f t="shared" si="109"/>
        <v>21.25</v>
      </c>
      <c r="Q1711" s="11" t="s">
        <v>8323</v>
      </c>
      <c r="R1711" t="s">
        <v>8345</v>
      </c>
      <c r="S1711" s="15">
        <f t="shared" si="110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8"/>
        <v>1</v>
      </c>
      <c r="P1712" s="9">
        <f t="shared" si="109"/>
        <v>34</v>
      </c>
      <c r="Q1712" s="11" t="s">
        <v>8323</v>
      </c>
      <c r="R1712" t="s">
        <v>8345</v>
      </c>
      <c r="S1712" s="15">
        <f t="shared" si="110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8"/>
        <v>11</v>
      </c>
      <c r="P1713" s="9">
        <f t="shared" si="109"/>
        <v>525</v>
      </c>
      <c r="Q1713" s="11" t="s">
        <v>8323</v>
      </c>
      <c r="R1713" t="s">
        <v>8345</v>
      </c>
      <c r="S1713" s="15">
        <f t="shared" si="110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8"/>
        <v>0</v>
      </c>
      <c r="P1714" s="9">
        <f t="shared" si="109"/>
        <v>0</v>
      </c>
      <c r="Q1714" s="11" t="s">
        <v>8323</v>
      </c>
      <c r="R1714" t="s">
        <v>8345</v>
      </c>
      <c r="S1714" s="15">
        <f t="shared" si="110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8"/>
        <v>2</v>
      </c>
      <c r="P1715" s="9">
        <f t="shared" si="109"/>
        <v>50</v>
      </c>
      <c r="Q1715" s="11" t="s">
        <v>8323</v>
      </c>
      <c r="R1715" t="s">
        <v>8345</v>
      </c>
      <c r="S1715" s="15">
        <f t="shared" si="110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8"/>
        <v>8</v>
      </c>
      <c r="P1716" s="9">
        <f t="shared" si="109"/>
        <v>115.71</v>
      </c>
      <c r="Q1716" s="11" t="s">
        <v>8323</v>
      </c>
      <c r="R1716" t="s">
        <v>8345</v>
      </c>
      <c r="S1716" s="15">
        <f t="shared" si="110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8"/>
        <v>0</v>
      </c>
      <c r="P1717" s="9">
        <f t="shared" si="109"/>
        <v>5.5</v>
      </c>
      <c r="Q1717" s="11" t="s">
        <v>8323</v>
      </c>
      <c r="R1717" t="s">
        <v>8345</v>
      </c>
      <c r="S1717" s="15">
        <f t="shared" si="110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8"/>
        <v>8</v>
      </c>
      <c r="P1718" s="9">
        <f t="shared" si="109"/>
        <v>50</v>
      </c>
      <c r="Q1718" s="11" t="s">
        <v>8323</v>
      </c>
      <c r="R1718" t="s">
        <v>8345</v>
      </c>
      <c r="S1718" s="15">
        <f t="shared" si="110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8"/>
        <v>43</v>
      </c>
      <c r="P1719" s="9">
        <f t="shared" si="109"/>
        <v>34.020000000000003</v>
      </c>
      <c r="Q1719" s="11" t="s">
        <v>8323</v>
      </c>
      <c r="R1719" t="s">
        <v>8345</v>
      </c>
      <c r="S1719" s="15">
        <f t="shared" si="110"/>
        <v>42460.98192129629</v>
      </c>
      <c r="T1719">
        <f t="shared" si="107"/>
        <v>2016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8"/>
        <v>0</v>
      </c>
      <c r="P1720" s="9">
        <f t="shared" si="109"/>
        <v>37.5</v>
      </c>
      <c r="Q1720" s="11" t="s">
        <v>8323</v>
      </c>
      <c r="R1720" t="s">
        <v>8345</v>
      </c>
      <c r="S1720" s="15">
        <f t="shared" si="110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8"/>
        <v>1</v>
      </c>
      <c r="P1721" s="9">
        <f t="shared" si="109"/>
        <v>11.67</v>
      </c>
      <c r="Q1721" s="11" t="s">
        <v>8323</v>
      </c>
      <c r="R1721" t="s">
        <v>8345</v>
      </c>
      <c r="S1721" s="15">
        <f t="shared" si="110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8"/>
        <v>6</v>
      </c>
      <c r="P1722" s="9">
        <f t="shared" si="109"/>
        <v>28.13</v>
      </c>
      <c r="Q1722" s="11" t="s">
        <v>8323</v>
      </c>
      <c r="R1722" t="s">
        <v>8345</v>
      </c>
      <c r="S1722" s="15">
        <f t="shared" si="110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8"/>
        <v>0</v>
      </c>
      <c r="P1723" s="9">
        <f t="shared" si="109"/>
        <v>0</v>
      </c>
      <c r="Q1723" s="11" t="s">
        <v>8323</v>
      </c>
      <c r="R1723" t="s">
        <v>8345</v>
      </c>
      <c r="S1723" s="15">
        <f t="shared" si="110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8"/>
        <v>0</v>
      </c>
      <c r="P1724" s="9">
        <f t="shared" si="109"/>
        <v>1</v>
      </c>
      <c r="Q1724" s="11" t="s">
        <v>8323</v>
      </c>
      <c r="R1724" t="s">
        <v>8345</v>
      </c>
      <c r="S1724" s="15">
        <f t="shared" si="110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8"/>
        <v>7</v>
      </c>
      <c r="P1725" s="9">
        <f t="shared" si="109"/>
        <v>216.67</v>
      </c>
      <c r="Q1725" s="11" t="s">
        <v>8323</v>
      </c>
      <c r="R1725" t="s">
        <v>8345</v>
      </c>
      <c r="S1725" s="15">
        <f t="shared" si="110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8"/>
        <v>1</v>
      </c>
      <c r="P1726" s="9">
        <f t="shared" si="109"/>
        <v>8.75</v>
      </c>
      <c r="Q1726" s="11" t="s">
        <v>8323</v>
      </c>
      <c r="R1726" t="s">
        <v>8345</v>
      </c>
      <c r="S1726" s="15">
        <f t="shared" si="110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8"/>
        <v>10</v>
      </c>
      <c r="P1727" s="9">
        <f t="shared" si="109"/>
        <v>62.22</v>
      </c>
      <c r="Q1727" s="11" t="s">
        <v>8323</v>
      </c>
      <c r="R1727" t="s">
        <v>8345</v>
      </c>
      <c r="S1727" s="15">
        <f t="shared" si="110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8"/>
        <v>34</v>
      </c>
      <c r="P1728" s="9">
        <f t="shared" si="109"/>
        <v>137.25</v>
      </c>
      <c r="Q1728" s="11" t="s">
        <v>8323</v>
      </c>
      <c r="R1728" t="s">
        <v>8345</v>
      </c>
      <c r="S1728" s="15">
        <f t="shared" si="110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8"/>
        <v>0</v>
      </c>
      <c r="P1729" s="9">
        <f t="shared" si="109"/>
        <v>1</v>
      </c>
      <c r="Q1729" s="11" t="s">
        <v>8323</v>
      </c>
      <c r="R1729" t="s">
        <v>8345</v>
      </c>
      <c r="S1729" s="15">
        <f t="shared" si="110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8"/>
        <v>68</v>
      </c>
      <c r="P1730" s="9">
        <f t="shared" si="109"/>
        <v>122.14</v>
      </c>
      <c r="Q1730" s="11" t="s">
        <v>8323</v>
      </c>
      <c r="R1730" t="s">
        <v>8345</v>
      </c>
      <c r="S1730" s="15">
        <f t="shared" si="110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si="109"/>
        <v>0</v>
      </c>
      <c r="Q1731" s="11" t="s">
        <v>8323</v>
      </c>
      <c r="R1731" t="s">
        <v>8345</v>
      </c>
      <c r="S1731" s="15">
        <f t="shared" si="110"/>
        <v>42471.052152777775</v>
      </c>
      <c r="T1731">
        <f t="shared" si="107"/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>
        <f t="shared" ref="T1732:T1795" si="111">YEAR(S1732)</f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ref="O1738:O1801" si="112">ROUND(E1738/D1738*100,0)</f>
        <v>1</v>
      </c>
      <c r="P1738" s="9">
        <f t="shared" ref="P1738:P1801" si="113">IFERROR(ROUND(E1738/L1738,2),0)</f>
        <v>22</v>
      </c>
      <c r="Q1738" s="11" t="s">
        <v>8323</v>
      </c>
      <c r="R1738" t="s">
        <v>8345</v>
      </c>
      <c r="S1738" s="15">
        <f t="shared" ref="S1738:S1801" si="114">(((J1738/60)/60)/24)+DATE(1970,1,1)</f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12"/>
        <v>21</v>
      </c>
      <c r="P1739" s="9">
        <f t="shared" si="113"/>
        <v>56.67</v>
      </c>
      <c r="Q1739" s="11" t="s">
        <v>8323</v>
      </c>
      <c r="R1739" t="s">
        <v>8345</v>
      </c>
      <c r="S1739" s="15">
        <f t="shared" si="114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2"/>
        <v>0</v>
      </c>
      <c r="P1740" s="9">
        <f t="shared" si="113"/>
        <v>20</v>
      </c>
      <c r="Q1740" s="11" t="s">
        <v>8323</v>
      </c>
      <c r="R1740" t="s">
        <v>8345</v>
      </c>
      <c r="S1740" s="15">
        <f t="shared" si="114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2"/>
        <v>0</v>
      </c>
      <c r="P1741" s="9">
        <f t="shared" si="113"/>
        <v>1</v>
      </c>
      <c r="Q1741" s="11" t="s">
        <v>8323</v>
      </c>
      <c r="R1741" t="s">
        <v>8345</v>
      </c>
      <c r="S1741" s="15">
        <f t="shared" si="114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2"/>
        <v>0</v>
      </c>
      <c r="P1742" s="9">
        <f t="shared" si="113"/>
        <v>0</v>
      </c>
      <c r="Q1742" s="11" t="s">
        <v>8323</v>
      </c>
      <c r="R1742" t="s">
        <v>8345</v>
      </c>
      <c r="S1742" s="15">
        <f t="shared" si="114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2"/>
        <v>111</v>
      </c>
      <c r="P1743" s="9">
        <f t="shared" si="113"/>
        <v>25.58</v>
      </c>
      <c r="Q1743" s="11" t="s">
        <v>8336</v>
      </c>
      <c r="R1743" t="s">
        <v>8337</v>
      </c>
      <c r="S1743" s="15">
        <f t="shared" si="114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2"/>
        <v>109</v>
      </c>
      <c r="P1744" s="9">
        <f t="shared" si="113"/>
        <v>63.97</v>
      </c>
      <c r="Q1744" s="11" t="s">
        <v>8336</v>
      </c>
      <c r="R1744" t="s">
        <v>8337</v>
      </c>
      <c r="S1744" s="15">
        <f t="shared" si="114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2"/>
        <v>100</v>
      </c>
      <c r="P1745" s="9">
        <f t="shared" si="113"/>
        <v>89.93</v>
      </c>
      <c r="Q1745" s="11" t="s">
        <v>8336</v>
      </c>
      <c r="R1745" t="s">
        <v>8337</v>
      </c>
      <c r="S1745" s="15">
        <f t="shared" si="114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2"/>
        <v>118</v>
      </c>
      <c r="P1746" s="9">
        <f t="shared" si="113"/>
        <v>93.07</v>
      </c>
      <c r="Q1746" s="11" t="s">
        <v>8336</v>
      </c>
      <c r="R1746" t="s">
        <v>8337</v>
      </c>
      <c r="S1746" s="15">
        <f t="shared" si="114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2"/>
        <v>114</v>
      </c>
      <c r="P1747" s="9">
        <f t="shared" si="113"/>
        <v>89.67</v>
      </c>
      <c r="Q1747" s="11" t="s">
        <v>8336</v>
      </c>
      <c r="R1747" t="s">
        <v>8337</v>
      </c>
      <c r="S1747" s="15">
        <f t="shared" si="114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2"/>
        <v>148</v>
      </c>
      <c r="P1748" s="9">
        <f t="shared" si="113"/>
        <v>207.62</v>
      </c>
      <c r="Q1748" s="11" t="s">
        <v>8336</v>
      </c>
      <c r="R1748" t="s">
        <v>8337</v>
      </c>
      <c r="S1748" s="15">
        <f t="shared" si="114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2"/>
        <v>105</v>
      </c>
      <c r="P1749" s="9">
        <f t="shared" si="113"/>
        <v>59.41</v>
      </c>
      <c r="Q1749" s="11" t="s">
        <v>8336</v>
      </c>
      <c r="R1749" t="s">
        <v>8337</v>
      </c>
      <c r="S1749" s="15">
        <f t="shared" si="114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2"/>
        <v>130</v>
      </c>
      <c r="P1750" s="9">
        <f t="shared" si="113"/>
        <v>358.97</v>
      </c>
      <c r="Q1750" s="11" t="s">
        <v>8336</v>
      </c>
      <c r="R1750" t="s">
        <v>8337</v>
      </c>
      <c r="S1750" s="15">
        <f t="shared" si="114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2"/>
        <v>123</v>
      </c>
      <c r="P1751" s="9">
        <f t="shared" si="113"/>
        <v>94.74</v>
      </c>
      <c r="Q1751" s="11" t="s">
        <v>8336</v>
      </c>
      <c r="R1751" t="s">
        <v>8337</v>
      </c>
      <c r="S1751" s="15">
        <f t="shared" si="114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2"/>
        <v>202</v>
      </c>
      <c r="P1752" s="9">
        <f t="shared" si="113"/>
        <v>80.650000000000006</v>
      </c>
      <c r="Q1752" s="11" t="s">
        <v>8336</v>
      </c>
      <c r="R1752" t="s">
        <v>8337</v>
      </c>
      <c r="S1752" s="15">
        <f t="shared" si="114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2"/>
        <v>103</v>
      </c>
      <c r="P1753" s="9">
        <f t="shared" si="113"/>
        <v>168.69</v>
      </c>
      <c r="Q1753" s="11" t="s">
        <v>8336</v>
      </c>
      <c r="R1753" t="s">
        <v>8337</v>
      </c>
      <c r="S1753" s="15">
        <f t="shared" si="114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2"/>
        <v>260</v>
      </c>
      <c r="P1754" s="9">
        <f t="shared" si="113"/>
        <v>34.69</v>
      </c>
      <c r="Q1754" s="11" t="s">
        <v>8336</v>
      </c>
      <c r="R1754" t="s">
        <v>8337</v>
      </c>
      <c r="S1754" s="15">
        <f t="shared" si="114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2"/>
        <v>108</v>
      </c>
      <c r="P1755" s="9">
        <f t="shared" si="113"/>
        <v>462.86</v>
      </c>
      <c r="Q1755" s="11" t="s">
        <v>8336</v>
      </c>
      <c r="R1755" t="s">
        <v>8337</v>
      </c>
      <c r="S1755" s="15">
        <f t="shared" si="114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2"/>
        <v>111</v>
      </c>
      <c r="P1756" s="9">
        <f t="shared" si="113"/>
        <v>104.39</v>
      </c>
      <c r="Q1756" s="11" t="s">
        <v>8336</v>
      </c>
      <c r="R1756" t="s">
        <v>8337</v>
      </c>
      <c r="S1756" s="15">
        <f t="shared" si="114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2"/>
        <v>120</v>
      </c>
      <c r="P1757" s="9">
        <f t="shared" si="113"/>
        <v>7.5</v>
      </c>
      <c r="Q1757" s="11" t="s">
        <v>8336</v>
      </c>
      <c r="R1757" t="s">
        <v>8337</v>
      </c>
      <c r="S1757" s="15">
        <f t="shared" si="114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2"/>
        <v>103</v>
      </c>
      <c r="P1758" s="9">
        <f t="shared" si="113"/>
        <v>47.13</v>
      </c>
      <c r="Q1758" s="11" t="s">
        <v>8336</v>
      </c>
      <c r="R1758" t="s">
        <v>8337</v>
      </c>
      <c r="S1758" s="15">
        <f t="shared" si="114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2"/>
        <v>116</v>
      </c>
      <c r="P1759" s="9">
        <f t="shared" si="113"/>
        <v>414.29</v>
      </c>
      <c r="Q1759" s="11" t="s">
        <v>8336</v>
      </c>
      <c r="R1759" t="s">
        <v>8337</v>
      </c>
      <c r="S1759" s="15">
        <f t="shared" si="114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2"/>
        <v>115</v>
      </c>
      <c r="P1760" s="9">
        <f t="shared" si="113"/>
        <v>42.48</v>
      </c>
      <c r="Q1760" s="11" t="s">
        <v>8336</v>
      </c>
      <c r="R1760" t="s">
        <v>8337</v>
      </c>
      <c r="S1760" s="15">
        <f t="shared" si="114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2"/>
        <v>107</v>
      </c>
      <c r="P1761" s="9">
        <f t="shared" si="113"/>
        <v>108.78</v>
      </c>
      <c r="Q1761" s="11" t="s">
        <v>8336</v>
      </c>
      <c r="R1761" t="s">
        <v>8337</v>
      </c>
      <c r="S1761" s="15">
        <f t="shared" si="114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2"/>
        <v>165</v>
      </c>
      <c r="P1762" s="9">
        <f t="shared" si="113"/>
        <v>81.099999999999994</v>
      </c>
      <c r="Q1762" s="11" t="s">
        <v>8336</v>
      </c>
      <c r="R1762" t="s">
        <v>8337</v>
      </c>
      <c r="S1762" s="15">
        <f t="shared" si="114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2"/>
        <v>155</v>
      </c>
      <c r="P1763" s="9">
        <f t="shared" si="113"/>
        <v>51.67</v>
      </c>
      <c r="Q1763" s="11" t="s">
        <v>8336</v>
      </c>
      <c r="R1763" t="s">
        <v>8337</v>
      </c>
      <c r="S1763" s="15">
        <f t="shared" si="114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2"/>
        <v>885</v>
      </c>
      <c r="P1764" s="9">
        <f t="shared" si="113"/>
        <v>35.4</v>
      </c>
      <c r="Q1764" s="11" t="s">
        <v>8336</v>
      </c>
      <c r="R1764" t="s">
        <v>8337</v>
      </c>
      <c r="S1764" s="15">
        <f t="shared" si="114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2"/>
        <v>102</v>
      </c>
      <c r="P1765" s="9">
        <f t="shared" si="113"/>
        <v>103.64</v>
      </c>
      <c r="Q1765" s="11" t="s">
        <v>8336</v>
      </c>
      <c r="R1765" t="s">
        <v>8337</v>
      </c>
      <c r="S1765" s="15">
        <f t="shared" si="114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2"/>
        <v>20</v>
      </c>
      <c r="P1766" s="9">
        <f t="shared" si="113"/>
        <v>55.28</v>
      </c>
      <c r="Q1766" s="11" t="s">
        <v>8336</v>
      </c>
      <c r="R1766" t="s">
        <v>8337</v>
      </c>
      <c r="S1766" s="15">
        <f t="shared" si="114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2"/>
        <v>59</v>
      </c>
      <c r="P1767" s="9">
        <f t="shared" si="113"/>
        <v>72.17</v>
      </c>
      <c r="Q1767" s="11" t="s">
        <v>8336</v>
      </c>
      <c r="R1767" t="s">
        <v>8337</v>
      </c>
      <c r="S1767" s="15">
        <f t="shared" si="114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2"/>
        <v>0</v>
      </c>
      <c r="P1768" s="9">
        <f t="shared" si="113"/>
        <v>0</v>
      </c>
      <c r="Q1768" s="11" t="s">
        <v>8336</v>
      </c>
      <c r="R1768" t="s">
        <v>8337</v>
      </c>
      <c r="S1768" s="15">
        <f t="shared" si="114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2"/>
        <v>46</v>
      </c>
      <c r="P1769" s="9">
        <f t="shared" si="113"/>
        <v>58.62</v>
      </c>
      <c r="Q1769" s="11" t="s">
        <v>8336</v>
      </c>
      <c r="R1769" t="s">
        <v>8337</v>
      </c>
      <c r="S1769" s="15">
        <f t="shared" si="114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2"/>
        <v>4</v>
      </c>
      <c r="P1770" s="9">
        <f t="shared" si="113"/>
        <v>12.47</v>
      </c>
      <c r="Q1770" s="11" t="s">
        <v>8336</v>
      </c>
      <c r="R1770" t="s">
        <v>8337</v>
      </c>
      <c r="S1770" s="15">
        <f t="shared" si="114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2"/>
        <v>3</v>
      </c>
      <c r="P1771" s="9">
        <f t="shared" si="113"/>
        <v>49.14</v>
      </c>
      <c r="Q1771" s="11" t="s">
        <v>8336</v>
      </c>
      <c r="R1771" t="s">
        <v>8337</v>
      </c>
      <c r="S1771" s="15">
        <f t="shared" si="114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2"/>
        <v>57</v>
      </c>
      <c r="P1772" s="9">
        <f t="shared" si="113"/>
        <v>150.5</v>
      </c>
      <c r="Q1772" s="11" t="s">
        <v>8336</v>
      </c>
      <c r="R1772" t="s">
        <v>8337</v>
      </c>
      <c r="S1772" s="15">
        <f t="shared" si="114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2"/>
        <v>21</v>
      </c>
      <c r="P1773" s="9">
        <f t="shared" si="113"/>
        <v>35.799999999999997</v>
      </c>
      <c r="Q1773" s="11" t="s">
        <v>8336</v>
      </c>
      <c r="R1773" t="s">
        <v>8337</v>
      </c>
      <c r="S1773" s="15">
        <f t="shared" si="114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2"/>
        <v>16</v>
      </c>
      <c r="P1774" s="9">
        <f t="shared" si="113"/>
        <v>45.16</v>
      </c>
      <c r="Q1774" s="11" t="s">
        <v>8336</v>
      </c>
      <c r="R1774" t="s">
        <v>8337</v>
      </c>
      <c r="S1774" s="15">
        <f t="shared" si="114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2"/>
        <v>6</v>
      </c>
      <c r="P1775" s="9">
        <f t="shared" si="113"/>
        <v>98.79</v>
      </c>
      <c r="Q1775" s="11" t="s">
        <v>8336</v>
      </c>
      <c r="R1775" t="s">
        <v>8337</v>
      </c>
      <c r="S1775" s="15">
        <f t="shared" si="114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2"/>
        <v>46</v>
      </c>
      <c r="P1776" s="9">
        <f t="shared" si="113"/>
        <v>88.31</v>
      </c>
      <c r="Q1776" s="11" t="s">
        <v>8336</v>
      </c>
      <c r="R1776" t="s">
        <v>8337</v>
      </c>
      <c r="S1776" s="15">
        <f t="shared" si="114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2"/>
        <v>65</v>
      </c>
      <c r="P1777" s="9">
        <f t="shared" si="113"/>
        <v>170.63</v>
      </c>
      <c r="Q1777" s="11" t="s">
        <v>8336</v>
      </c>
      <c r="R1777" t="s">
        <v>8337</v>
      </c>
      <c r="S1777" s="15">
        <f t="shared" si="114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2"/>
        <v>7</v>
      </c>
      <c r="P1778" s="9">
        <f t="shared" si="113"/>
        <v>83.75</v>
      </c>
      <c r="Q1778" s="11" t="s">
        <v>8336</v>
      </c>
      <c r="R1778" t="s">
        <v>8337</v>
      </c>
      <c r="S1778" s="15">
        <f t="shared" si="114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2"/>
        <v>14</v>
      </c>
      <c r="P1779" s="9">
        <f t="shared" si="113"/>
        <v>65.099999999999994</v>
      </c>
      <c r="Q1779" s="11" t="s">
        <v>8336</v>
      </c>
      <c r="R1779" t="s">
        <v>8337</v>
      </c>
      <c r="S1779" s="15">
        <f t="shared" si="114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2"/>
        <v>2</v>
      </c>
      <c r="P1780" s="9">
        <f t="shared" si="113"/>
        <v>66.33</v>
      </c>
      <c r="Q1780" s="11" t="s">
        <v>8336</v>
      </c>
      <c r="R1780" t="s">
        <v>8337</v>
      </c>
      <c r="S1780" s="15">
        <f t="shared" si="114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2"/>
        <v>36</v>
      </c>
      <c r="P1781" s="9">
        <f t="shared" si="113"/>
        <v>104.89</v>
      </c>
      <c r="Q1781" s="11" t="s">
        <v>8336</v>
      </c>
      <c r="R1781" t="s">
        <v>8337</v>
      </c>
      <c r="S1781" s="15">
        <f t="shared" si="114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2"/>
        <v>40</v>
      </c>
      <c r="P1782" s="9">
        <f t="shared" si="113"/>
        <v>78.44</v>
      </c>
      <c r="Q1782" s="11" t="s">
        <v>8336</v>
      </c>
      <c r="R1782" t="s">
        <v>8337</v>
      </c>
      <c r="S1782" s="15">
        <f t="shared" si="114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2"/>
        <v>26</v>
      </c>
      <c r="P1783" s="9">
        <f t="shared" si="113"/>
        <v>59.04</v>
      </c>
      <c r="Q1783" s="11" t="s">
        <v>8336</v>
      </c>
      <c r="R1783" t="s">
        <v>8337</v>
      </c>
      <c r="S1783" s="15">
        <f t="shared" si="114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2"/>
        <v>15</v>
      </c>
      <c r="P1784" s="9">
        <f t="shared" si="113"/>
        <v>71.34</v>
      </c>
      <c r="Q1784" s="11" t="s">
        <v>8336</v>
      </c>
      <c r="R1784" t="s">
        <v>8337</v>
      </c>
      <c r="S1784" s="15">
        <f t="shared" si="114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2"/>
        <v>24</v>
      </c>
      <c r="P1785" s="9">
        <f t="shared" si="113"/>
        <v>51.23</v>
      </c>
      <c r="Q1785" s="11" t="s">
        <v>8336</v>
      </c>
      <c r="R1785" t="s">
        <v>8337</v>
      </c>
      <c r="S1785" s="15">
        <f t="shared" si="114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2"/>
        <v>40</v>
      </c>
      <c r="P1786" s="9">
        <f t="shared" si="113"/>
        <v>60.24</v>
      </c>
      <c r="Q1786" s="11" t="s">
        <v>8336</v>
      </c>
      <c r="R1786" t="s">
        <v>8337</v>
      </c>
      <c r="S1786" s="15">
        <f t="shared" si="114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2"/>
        <v>20</v>
      </c>
      <c r="P1787" s="9">
        <f t="shared" si="113"/>
        <v>44.94</v>
      </c>
      <c r="Q1787" s="11" t="s">
        <v>8336</v>
      </c>
      <c r="R1787" t="s">
        <v>8337</v>
      </c>
      <c r="S1787" s="15">
        <f t="shared" si="114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2"/>
        <v>48</v>
      </c>
      <c r="P1788" s="9">
        <f t="shared" si="113"/>
        <v>31.21</v>
      </c>
      <c r="Q1788" s="11" t="s">
        <v>8336</v>
      </c>
      <c r="R1788" t="s">
        <v>8337</v>
      </c>
      <c r="S1788" s="15">
        <f t="shared" si="114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2"/>
        <v>15</v>
      </c>
      <c r="P1789" s="9">
        <f t="shared" si="113"/>
        <v>63.88</v>
      </c>
      <c r="Q1789" s="11" t="s">
        <v>8336</v>
      </c>
      <c r="R1789" t="s">
        <v>8337</v>
      </c>
      <c r="S1789" s="15">
        <f t="shared" si="114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2"/>
        <v>1</v>
      </c>
      <c r="P1790" s="9">
        <f t="shared" si="113"/>
        <v>19</v>
      </c>
      <c r="Q1790" s="11" t="s">
        <v>8336</v>
      </c>
      <c r="R1790" t="s">
        <v>8337</v>
      </c>
      <c r="S1790" s="15">
        <f t="shared" si="114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2"/>
        <v>1</v>
      </c>
      <c r="P1791" s="9">
        <f t="shared" si="113"/>
        <v>10</v>
      </c>
      <c r="Q1791" s="11" t="s">
        <v>8336</v>
      </c>
      <c r="R1791" t="s">
        <v>8337</v>
      </c>
      <c r="S1791" s="15">
        <f t="shared" si="114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2"/>
        <v>5</v>
      </c>
      <c r="P1792" s="9">
        <f t="shared" si="113"/>
        <v>109.07</v>
      </c>
      <c r="Q1792" s="11" t="s">
        <v>8336</v>
      </c>
      <c r="R1792" t="s">
        <v>8337</v>
      </c>
      <c r="S1792" s="15">
        <f t="shared" si="114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2"/>
        <v>4</v>
      </c>
      <c r="P1793" s="9">
        <f t="shared" si="113"/>
        <v>26.75</v>
      </c>
      <c r="Q1793" s="11" t="s">
        <v>8336</v>
      </c>
      <c r="R1793" t="s">
        <v>8337</v>
      </c>
      <c r="S1793" s="15">
        <f t="shared" si="114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2"/>
        <v>61</v>
      </c>
      <c r="P1794" s="9">
        <f t="shared" si="113"/>
        <v>109.94</v>
      </c>
      <c r="Q1794" s="11" t="s">
        <v>8336</v>
      </c>
      <c r="R1794" t="s">
        <v>8337</v>
      </c>
      <c r="S1794" s="15">
        <f t="shared" si="114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si="113"/>
        <v>20</v>
      </c>
      <c r="Q1795" s="11" t="s">
        <v>8336</v>
      </c>
      <c r="R1795" t="s">
        <v>8337</v>
      </c>
      <c r="S1795" s="15">
        <f t="shared" si="114"/>
        <v>41940.89166666667</v>
      </c>
      <c r="T1795">
        <f t="shared" si="111"/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>
        <f t="shared" ref="T1796:T1859" si="115">YEAR(S1796)</f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ref="O1802:O1865" si="116">ROUND(E1802/D1802*100,0)</f>
        <v>20</v>
      </c>
      <c r="P1802" s="9">
        <f t="shared" ref="P1802:P1865" si="117">IFERROR(ROUND(E1802/L1802,2),0)</f>
        <v>83.72</v>
      </c>
      <c r="Q1802" s="11" t="s">
        <v>8336</v>
      </c>
      <c r="R1802" t="s">
        <v>8337</v>
      </c>
      <c r="S1802" s="15">
        <f t="shared" ref="S1802:S1865" si="118">(((J1802/60)/60)/24)+DATE(1970,1,1)</f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6"/>
        <v>14</v>
      </c>
      <c r="P1803" s="9">
        <f t="shared" si="117"/>
        <v>63.65</v>
      </c>
      <c r="Q1803" s="11" t="s">
        <v>8336</v>
      </c>
      <c r="R1803" t="s">
        <v>8337</v>
      </c>
      <c r="S1803" s="15">
        <f t="shared" si="118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6"/>
        <v>48</v>
      </c>
      <c r="P1804" s="9">
        <f t="shared" si="117"/>
        <v>94.28</v>
      </c>
      <c r="Q1804" s="11" t="s">
        <v>8336</v>
      </c>
      <c r="R1804" t="s">
        <v>8337</v>
      </c>
      <c r="S1804" s="15">
        <f t="shared" si="118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6"/>
        <v>31</v>
      </c>
      <c r="P1805" s="9">
        <f t="shared" si="117"/>
        <v>71.87</v>
      </c>
      <c r="Q1805" s="11" t="s">
        <v>8336</v>
      </c>
      <c r="R1805" t="s">
        <v>8337</v>
      </c>
      <c r="S1805" s="15">
        <f t="shared" si="118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6"/>
        <v>35</v>
      </c>
      <c r="P1806" s="9">
        <f t="shared" si="117"/>
        <v>104.85</v>
      </c>
      <c r="Q1806" s="11" t="s">
        <v>8336</v>
      </c>
      <c r="R1806" t="s">
        <v>8337</v>
      </c>
      <c r="S1806" s="15">
        <f t="shared" si="118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6"/>
        <v>36</v>
      </c>
      <c r="P1807" s="9">
        <f t="shared" si="117"/>
        <v>67.14</v>
      </c>
      <c r="Q1807" s="11" t="s">
        <v>8336</v>
      </c>
      <c r="R1807" t="s">
        <v>8337</v>
      </c>
      <c r="S1807" s="15">
        <f t="shared" si="118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6"/>
        <v>3</v>
      </c>
      <c r="P1808" s="9">
        <f t="shared" si="117"/>
        <v>73.88</v>
      </c>
      <c r="Q1808" s="11" t="s">
        <v>8336</v>
      </c>
      <c r="R1808" t="s">
        <v>8337</v>
      </c>
      <c r="S1808" s="15">
        <f t="shared" si="118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6"/>
        <v>11</v>
      </c>
      <c r="P1809" s="9">
        <f t="shared" si="117"/>
        <v>69.13</v>
      </c>
      <c r="Q1809" s="11" t="s">
        <v>8336</v>
      </c>
      <c r="R1809" t="s">
        <v>8337</v>
      </c>
      <c r="S1809" s="15">
        <f t="shared" si="118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6"/>
        <v>41</v>
      </c>
      <c r="P1810" s="9">
        <f t="shared" si="117"/>
        <v>120.77</v>
      </c>
      <c r="Q1810" s="11" t="s">
        <v>8336</v>
      </c>
      <c r="R1810" t="s">
        <v>8337</v>
      </c>
      <c r="S1810" s="15">
        <f t="shared" si="118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6"/>
        <v>11</v>
      </c>
      <c r="P1811" s="9">
        <f t="shared" si="117"/>
        <v>42.22</v>
      </c>
      <c r="Q1811" s="11" t="s">
        <v>8336</v>
      </c>
      <c r="R1811" t="s">
        <v>8337</v>
      </c>
      <c r="S1811" s="15">
        <f t="shared" si="118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6"/>
        <v>3</v>
      </c>
      <c r="P1812" s="9">
        <f t="shared" si="117"/>
        <v>7.5</v>
      </c>
      <c r="Q1812" s="11" t="s">
        <v>8336</v>
      </c>
      <c r="R1812" t="s">
        <v>8337</v>
      </c>
      <c r="S1812" s="15">
        <f t="shared" si="118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6"/>
        <v>0</v>
      </c>
      <c r="P1813" s="9">
        <f t="shared" si="117"/>
        <v>1.54</v>
      </c>
      <c r="Q1813" s="11" t="s">
        <v>8336</v>
      </c>
      <c r="R1813" t="s">
        <v>8337</v>
      </c>
      <c r="S1813" s="15">
        <f t="shared" si="118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6"/>
        <v>13</v>
      </c>
      <c r="P1814" s="9">
        <f t="shared" si="117"/>
        <v>37.61</v>
      </c>
      <c r="Q1814" s="11" t="s">
        <v>8336</v>
      </c>
      <c r="R1814" t="s">
        <v>8337</v>
      </c>
      <c r="S1814" s="15">
        <f t="shared" si="118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6"/>
        <v>0</v>
      </c>
      <c r="P1815" s="9">
        <f t="shared" si="117"/>
        <v>0</v>
      </c>
      <c r="Q1815" s="11" t="s">
        <v>8336</v>
      </c>
      <c r="R1815" t="s">
        <v>8337</v>
      </c>
      <c r="S1815" s="15">
        <f t="shared" si="118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6"/>
        <v>49</v>
      </c>
      <c r="P1816" s="9">
        <f t="shared" si="117"/>
        <v>42.16</v>
      </c>
      <c r="Q1816" s="11" t="s">
        <v>8336</v>
      </c>
      <c r="R1816" t="s">
        <v>8337</v>
      </c>
      <c r="S1816" s="15">
        <f t="shared" si="118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6"/>
        <v>0</v>
      </c>
      <c r="P1817" s="9">
        <f t="shared" si="117"/>
        <v>0</v>
      </c>
      <c r="Q1817" s="11" t="s">
        <v>8336</v>
      </c>
      <c r="R1817" t="s">
        <v>8337</v>
      </c>
      <c r="S1817" s="15">
        <f t="shared" si="118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6"/>
        <v>2</v>
      </c>
      <c r="P1818" s="9">
        <f t="shared" si="117"/>
        <v>84.83</v>
      </c>
      <c r="Q1818" s="11" t="s">
        <v>8336</v>
      </c>
      <c r="R1818" t="s">
        <v>8337</v>
      </c>
      <c r="S1818" s="15">
        <f t="shared" si="118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6"/>
        <v>52</v>
      </c>
      <c r="P1819" s="9">
        <f t="shared" si="117"/>
        <v>94.19</v>
      </c>
      <c r="Q1819" s="11" t="s">
        <v>8336</v>
      </c>
      <c r="R1819" t="s">
        <v>8337</v>
      </c>
      <c r="S1819" s="15">
        <f t="shared" si="118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6"/>
        <v>0</v>
      </c>
      <c r="P1820" s="9">
        <f t="shared" si="117"/>
        <v>0</v>
      </c>
      <c r="Q1820" s="11" t="s">
        <v>8336</v>
      </c>
      <c r="R1820" t="s">
        <v>8337</v>
      </c>
      <c r="S1820" s="15">
        <f t="shared" si="118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6"/>
        <v>2</v>
      </c>
      <c r="P1821" s="9">
        <f t="shared" si="117"/>
        <v>6.25</v>
      </c>
      <c r="Q1821" s="11" t="s">
        <v>8336</v>
      </c>
      <c r="R1821" t="s">
        <v>8337</v>
      </c>
      <c r="S1821" s="15">
        <f t="shared" si="118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6"/>
        <v>7</v>
      </c>
      <c r="P1822" s="9">
        <f t="shared" si="117"/>
        <v>213.38</v>
      </c>
      <c r="Q1822" s="11" t="s">
        <v>8336</v>
      </c>
      <c r="R1822" t="s">
        <v>8337</v>
      </c>
      <c r="S1822" s="15">
        <f t="shared" si="118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6"/>
        <v>135</v>
      </c>
      <c r="P1823" s="9">
        <f t="shared" si="117"/>
        <v>59.16</v>
      </c>
      <c r="Q1823" s="11" t="s">
        <v>8323</v>
      </c>
      <c r="R1823" t="s">
        <v>8324</v>
      </c>
      <c r="S1823" s="15">
        <f t="shared" si="118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6"/>
        <v>100</v>
      </c>
      <c r="P1824" s="9">
        <f t="shared" si="117"/>
        <v>27.27</v>
      </c>
      <c r="Q1824" s="11" t="s">
        <v>8323</v>
      </c>
      <c r="R1824" t="s">
        <v>8324</v>
      </c>
      <c r="S1824" s="15">
        <f t="shared" si="118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6"/>
        <v>116</v>
      </c>
      <c r="P1825" s="9">
        <f t="shared" si="117"/>
        <v>24.58</v>
      </c>
      <c r="Q1825" s="11" t="s">
        <v>8323</v>
      </c>
      <c r="R1825" t="s">
        <v>8324</v>
      </c>
      <c r="S1825" s="15">
        <f t="shared" si="118"/>
        <v>41176.684907407405</v>
      </c>
      <c r="T1825">
        <f t="shared" si="115"/>
        <v>2012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6"/>
        <v>100</v>
      </c>
      <c r="P1826" s="9">
        <f t="shared" si="117"/>
        <v>75.05</v>
      </c>
      <c r="Q1826" s="11" t="s">
        <v>8323</v>
      </c>
      <c r="R1826" t="s">
        <v>8324</v>
      </c>
      <c r="S1826" s="15">
        <f t="shared" si="118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6"/>
        <v>105</v>
      </c>
      <c r="P1827" s="9">
        <f t="shared" si="117"/>
        <v>42.02</v>
      </c>
      <c r="Q1827" s="11" t="s">
        <v>8323</v>
      </c>
      <c r="R1827" t="s">
        <v>8324</v>
      </c>
      <c r="S1827" s="15">
        <f t="shared" si="118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6"/>
        <v>101</v>
      </c>
      <c r="P1828" s="9">
        <f t="shared" si="117"/>
        <v>53.16</v>
      </c>
      <c r="Q1828" s="11" t="s">
        <v>8323</v>
      </c>
      <c r="R1828" t="s">
        <v>8324</v>
      </c>
      <c r="S1828" s="15">
        <f t="shared" si="118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6"/>
        <v>101</v>
      </c>
      <c r="P1829" s="9">
        <f t="shared" si="117"/>
        <v>83.89</v>
      </c>
      <c r="Q1829" s="11" t="s">
        <v>8323</v>
      </c>
      <c r="R1829" t="s">
        <v>8324</v>
      </c>
      <c r="S1829" s="15">
        <f t="shared" si="118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6"/>
        <v>100</v>
      </c>
      <c r="P1830" s="9">
        <f t="shared" si="117"/>
        <v>417.33</v>
      </c>
      <c r="Q1830" s="11" t="s">
        <v>8323</v>
      </c>
      <c r="R1830" t="s">
        <v>8324</v>
      </c>
      <c r="S1830" s="15">
        <f t="shared" si="118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6"/>
        <v>167</v>
      </c>
      <c r="P1831" s="9">
        <f t="shared" si="117"/>
        <v>75.77</v>
      </c>
      <c r="Q1831" s="11" t="s">
        <v>8323</v>
      </c>
      <c r="R1831" t="s">
        <v>8324</v>
      </c>
      <c r="S1831" s="15">
        <f t="shared" si="118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6"/>
        <v>102</v>
      </c>
      <c r="P1832" s="9">
        <f t="shared" si="117"/>
        <v>67.39</v>
      </c>
      <c r="Q1832" s="11" t="s">
        <v>8323</v>
      </c>
      <c r="R1832" t="s">
        <v>8324</v>
      </c>
      <c r="S1832" s="15">
        <f t="shared" si="118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6"/>
        <v>103</v>
      </c>
      <c r="P1833" s="9">
        <f t="shared" si="117"/>
        <v>73.569999999999993</v>
      </c>
      <c r="Q1833" s="11" t="s">
        <v>8323</v>
      </c>
      <c r="R1833" t="s">
        <v>8324</v>
      </c>
      <c r="S1833" s="15">
        <f t="shared" si="118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6"/>
        <v>143</v>
      </c>
      <c r="P1834" s="9">
        <f t="shared" si="117"/>
        <v>25</v>
      </c>
      <c r="Q1834" s="11" t="s">
        <v>8323</v>
      </c>
      <c r="R1834" t="s">
        <v>8324</v>
      </c>
      <c r="S1834" s="15">
        <f t="shared" si="118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6"/>
        <v>263</v>
      </c>
      <c r="P1835" s="9">
        <f t="shared" si="117"/>
        <v>42</v>
      </c>
      <c r="Q1835" s="11" t="s">
        <v>8323</v>
      </c>
      <c r="R1835" t="s">
        <v>8324</v>
      </c>
      <c r="S1835" s="15">
        <f t="shared" si="118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6"/>
        <v>118</v>
      </c>
      <c r="P1836" s="9">
        <f t="shared" si="117"/>
        <v>131.16999999999999</v>
      </c>
      <c r="Q1836" s="11" t="s">
        <v>8323</v>
      </c>
      <c r="R1836" t="s">
        <v>8324</v>
      </c>
      <c r="S1836" s="15">
        <f t="shared" si="118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6"/>
        <v>104</v>
      </c>
      <c r="P1837" s="9">
        <f t="shared" si="117"/>
        <v>47.27</v>
      </c>
      <c r="Q1837" s="11" t="s">
        <v>8323</v>
      </c>
      <c r="R1837" t="s">
        <v>8324</v>
      </c>
      <c r="S1837" s="15">
        <f t="shared" si="118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6"/>
        <v>200</v>
      </c>
      <c r="P1838" s="9">
        <f t="shared" si="117"/>
        <v>182.13</v>
      </c>
      <c r="Q1838" s="11" t="s">
        <v>8323</v>
      </c>
      <c r="R1838" t="s">
        <v>8324</v>
      </c>
      <c r="S1838" s="15">
        <f t="shared" si="118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6"/>
        <v>307</v>
      </c>
      <c r="P1839" s="9">
        <f t="shared" si="117"/>
        <v>61.37</v>
      </c>
      <c r="Q1839" s="11" t="s">
        <v>8323</v>
      </c>
      <c r="R1839" t="s">
        <v>8324</v>
      </c>
      <c r="S1839" s="15">
        <f t="shared" si="118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6"/>
        <v>100</v>
      </c>
      <c r="P1840" s="9">
        <f t="shared" si="117"/>
        <v>35.770000000000003</v>
      </c>
      <c r="Q1840" s="11" t="s">
        <v>8323</v>
      </c>
      <c r="R1840" t="s">
        <v>8324</v>
      </c>
      <c r="S1840" s="15">
        <f t="shared" si="118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6"/>
        <v>205</v>
      </c>
      <c r="P1841" s="9">
        <f t="shared" si="117"/>
        <v>45.62</v>
      </c>
      <c r="Q1841" s="11" t="s">
        <v>8323</v>
      </c>
      <c r="R1841" t="s">
        <v>8324</v>
      </c>
      <c r="S1841" s="15">
        <f t="shared" si="118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6"/>
        <v>109</v>
      </c>
      <c r="P1842" s="9">
        <f t="shared" si="117"/>
        <v>75.38</v>
      </c>
      <c r="Q1842" s="11" t="s">
        <v>8323</v>
      </c>
      <c r="R1842" t="s">
        <v>8324</v>
      </c>
      <c r="S1842" s="15">
        <f t="shared" si="118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6"/>
        <v>102</v>
      </c>
      <c r="P1843" s="9">
        <f t="shared" si="117"/>
        <v>50.88</v>
      </c>
      <c r="Q1843" s="11" t="s">
        <v>8323</v>
      </c>
      <c r="R1843" t="s">
        <v>8324</v>
      </c>
      <c r="S1843" s="15">
        <f t="shared" si="118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6"/>
        <v>125</v>
      </c>
      <c r="P1844" s="9">
        <f t="shared" si="117"/>
        <v>119.29</v>
      </c>
      <c r="Q1844" s="11" t="s">
        <v>8323</v>
      </c>
      <c r="R1844" t="s">
        <v>8324</v>
      </c>
      <c r="S1844" s="15">
        <f t="shared" si="118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6"/>
        <v>124</v>
      </c>
      <c r="P1845" s="9">
        <f t="shared" si="117"/>
        <v>92.54</v>
      </c>
      <c r="Q1845" s="11" t="s">
        <v>8323</v>
      </c>
      <c r="R1845" t="s">
        <v>8324</v>
      </c>
      <c r="S1845" s="15">
        <f t="shared" si="118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6"/>
        <v>101</v>
      </c>
      <c r="P1846" s="9">
        <f t="shared" si="117"/>
        <v>76.05</v>
      </c>
      <c r="Q1846" s="11" t="s">
        <v>8323</v>
      </c>
      <c r="R1846" t="s">
        <v>8324</v>
      </c>
      <c r="S1846" s="15">
        <f t="shared" si="118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6"/>
        <v>100</v>
      </c>
      <c r="P1847" s="9">
        <f t="shared" si="117"/>
        <v>52.63</v>
      </c>
      <c r="Q1847" s="11" t="s">
        <v>8323</v>
      </c>
      <c r="R1847" t="s">
        <v>8324</v>
      </c>
      <c r="S1847" s="15">
        <f t="shared" si="118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6"/>
        <v>138</v>
      </c>
      <c r="P1848" s="9">
        <f t="shared" si="117"/>
        <v>98.99</v>
      </c>
      <c r="Q1848" s="11" t="s">
        <v>8323</v>
      </c>
      <c r="R1848" t="s">
        <v>8324</v>
      </c>
      <c r="S1848" s="15">
        <f t="shared" si="118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6"/>
        <v>121</v>
      </c>
      <c r="P1849" s="9">
        <f t="shared" si="117"/>
        <v>79.53</v>
      </c>
      <c r="Q1849" s="11" t="s">
        <v>8323</v>
      </c>
      <c r="R1849" t="s">
        <v>8324</v>
      </c>
      <c r="S1849" s="15">
        <f t="shared" si="118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6"/>
        <v>107</v>
      </c>
      <c r="P1850" s="9">
        <f t="shared" si="117"/>
        <v>134.21</v>
      </c>
      <c r="Q1850" s="11" t="s">
        <v>8323</v>
      </c>
      <c r="R1850" t="s">
        <v>8324</v>
      </c>
      <c r="S1850" s="15">
        <f t="shared" si="118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6"/>
        <v>100</v>
      </c>
      <c r="P1851" s="9">
        <f t="shared" si="117"/>
        <v>37.630000000000003</v>
      </c>
      <c r="Q1851" s="11" t="s">
        <v>8323</v>
      </c>
      <c r="R1851" t="s">
        <v>8324</v>
      </c>
      <c r="S1851" s="15">
        <f t="shared" si="118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6"/>
        <v>102</v>
      </c>
      <c r="P1852" s="9">
        <f t="shared" si="117"/>
        <v>51.04</v>
      </c>
      <c r="Q1852" s="11" t="s">
        <v>8323</v>
      </c>
      <c r="R1852" t="s">
        <v>8324</v>
      </c>
      <c r="S1852" s="15">
        <f t="shared" si="118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6"/>
        <v>100</v>
      </c>
      <c r="P1853" s="9">
        <f t="shared" si="117"/>
        <v>50.04</v>
      </c>
      <c r="Q1853" s="11" t="s">
        <v>8323</v>
      </c>
      <c r="R1853" t="s">
        <v>8324</v>
      </c>
      <c r="S1853" s="15">
        <f t="shared" si="118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6"/>
        <v>117</v>
      </c>
      <c r="P1854" s="9">
        <f t="shared" si="117"/>
        <v>133.93</v>
      </c>
      <c r="Q1854" s="11" t="s">
        <v>8323</v>
      </c>
      <c r="R1854" t="s">
        <v>8324</v>
      </c>
      <c r="S1854" s="15">
        <f t="shared" si="118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6"/>
        <v>102</v>
      </c>
      <c r="P1855" s="9">
        <f t="shared" si="117"/>
        <v>58.21</v>
      </c>
      <c r="Q1855" s="11" t="s">
        <v>8323</v>
      </c>
      <c r="R1855" t="s">
        <v>8324</v>
      </c>
      <c r="S1855" s="15">
        <f t="shared" si="118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6"/>
        <v>102</v>
      </c>
      <c r="P1856" s="9">
        <f t="shared" si="117"/>
        <v>88.04</v>
      </c>
      <c r="Q1856" s="11" t="s">
        <v>8323</v>
      </c>
      <c r="R1856" t="s">
        <v>8324</v>
      </c>
      <c r="S1856" s="15">
        <f t="shared" si="118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6"/>
        <v>154</v>
      </c>
      <c r="P1857" s="9">
        <f t="shared" si="117"/>
        <v>70.58</v>
      </c>
      <c r="Q1857" s="11" t="s">
        <v>8323</v>
      </c>
      <c r="R1857" t="s">
        <v>8324</v>
      </c>
      <c r="S1857" s="15">
        <f t="shared" si="118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6"/>
        <v>101</v>
      </c>
      <c r="P1858" s="9">
        <f t="shared" si="117"/>
        <v>53.29</v>
      </c>
      <c r="Q1858" s="11" t="s">
        <v>8323</v>
      </c>
      <c r="R1858" t="s">
        <v>8324</v>
      </c>
      <c r="S1858" s="15">
        <f t="shared" si="118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si="117"/>
        <v>136.36000000000001</v>
      </c>
      <c r="Q1859" s="11" t="s">
        <v>8323</v>
      </c>
      <c r="R1859" t="s">
        <v>8324</v>
      </c>
      <c r="S1859" s="15">
        <f t="shared" si="118"/>
        <v>41864.76866898148</v>
      </c>
      <c r="T1859">
        <f t="shared" si="115"/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>
        <f t="shared" ref="T1860:T1923" si="119">YEAR(S1860)</f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ref="O1866:O1929" si="120">ROUND(E1866/D1866*100,0)</f>
        <v>43</v>
      </c>
      <c r="P1866" s="9">
        <f t="shared" ref="P1866:P1929" si="121">IFERROR(ROUND(E1866/L1866,2),0)</f>
        <v>58.08</v>
      </c>
      <c r="Q1866" s="11" t="s">
        <v>8331</v>
      </c>
      <c r="R1866" t="s">
        <v>8333</v>
      </c>
      <c r="S1866" s="15">
        <f t="shared" ref="S1866:S1929" si="122">(((J1866/60)/60)/24)+DATE(1970,1,1)</f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20"/>
        <v>0</v>
      </c>
      <c r="P1867" s="9">
        <f t="shared" si="121"/>
        <v>2</v>
      </c>
      <c r="Q1867" s="11" t="s">
        <v>8331</v>
      </c>
      <c r="R1867" t="s">
        <v>8333</v>
      </c>
      <c r="S1867" s="15">
        <f t="shared" si="122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0"/>
        <v>1</v>
      </c>
      <c r="P1868" s="9">
        <f t="shared" si="121"/>
        <v>62.5</v>
      </c>
      <c r="Q1868" s="11" t="s">
        <v>8331</v>
      </c>
      <c r="R1868" t="s">
        <v>8333</v>
      </c>
      <c r="S1868" s="15">
        <f t="shared" si="122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0"/>
        <v>0</v>
      </c>
      <c r="P1869" s="9">
        <f t="shared" si="121"/>
        <v>10</v>
      </c>
      <c r="Q1869" s="11" t="s">
        <v>8331</v>
      </c>
      <c r="R1869" t="s">
        <v>8333</v>
      </c>
      <c r="S1869" s="15">
        <f t="shared" si="122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0"/>
        <v>5</v>
      </c>
      <c r="P1870" s="9">
        <f t="shared" si="121"/>
        <v>71.59</v>
      </c>
      <c r="Q1870" s="11" t="s">
        <v>8331</v>
      </c>
      <c r="R1870" t="s">
        <v>8333</v>
      </c>
      <c r="S1870" s="15">
        <f t="shared" si="122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20"/>
        <v>0</v>
      </c>
      <c r="P1871" s="9">
        <f t="shared" si="121"/>
        <v>0</v>
      </c>
      <c r="Q1871" s="11" t="s">
        <v>8331</v>
      </c>
      <c r="R1871" t="s">
        <v>8333</v>
      </c>
      <c r="S1871" s="15">
        <f t="shared" si="122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0"/>
        <v>10</v>
      </c>
      <c r="P1872" s="9">
        <f t="shared" si="121"/>
        <v>32.82</v>
      </c>
      <c r="Q1872" s="11" t="s">
        <v>8331</v>
      </c>
      <c r="R1872" t="s">
        <v>8333</v>
      </c>
      <c r="S1872" s="15">
        <f t="shared" si="122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0"/>
        <v>72</v>
      </c>
      <c r="P1873" s="9">
        <f t="shared" si="121"/>
        <v>49.12</v>
      </c>
      <c r="Q1873" s="11" t="s">
        <v>8331</v>
      </c>
      <c r="R1873" t="s">
        <v>8333</v>
      </c>
      <c r="S1873" s="15">
        <f t="shared" si="122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0"/>
        <v>1</v>
      </c>
      <c r="P1874" s="9">
        <f t="shared" si="121"/>
        <v>16.309999999999999</v>
      </c>
      <c r="Q1874" s="11" t="s">
        <v>8331</v>
      </c>
      <c r="R1874" t="s">
        <v>8333</v>
      </c>
      <c r="S1874" s="15">
        <f t="shared" si="122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0"/>
        <v>0</v>
      </c>
      <c r="P1875" s="9">
        <f t="shared" si="121"/>
        <v>18</v>
      </c>
      <c r="Q1875" s="11" t="s">
        <v>8331</v>
      </c>
      <c r="R1875" t="s">
        <v>8333</v>
      </c>
      <c r="S1875" s="15">
        <f t="shared" si="122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0"/>
        <v>0</v>
      </c>
      <c r="P1876" s="9">
        <f t="shared" si="121"/>
        <v>13</v>
      </c>
      <c r="Q1876" s="11" t="s">
        <v>8331</v>
      </c>
      <c r="R1876" t="s">
        <v>8333</v>
      </c>
      <c r="S1876" s="15">
        <f t="shared" si="122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0"/>
        <v>1</v>
      </c>
      <c r="P1877" s="9">
        <f t="shared" si="121"/>
        <v>17</v>
      </c>
      <c r="Q1877" s="11" t="s">
        <v>8331</v>
      </c>
      <c r="R1877" t="s">
        <v>8333</v>
      </c>
      <c r="S1877" s="15">
        <f t="shared" si="122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0"/>
        <v>0</v>
      </c>
      <c r="P1878" s="9">
        <f t="shared" si="121"/>
        <v>0</v>
      </c>
      <c r="Q1878" s="11" t="s">
        <v>8331</v>
      </c>
      <c r="R1878" t="s">
        <v>8333</v>
      </c>
      <c r="S1878" s="15">
        <f t="shared" si="122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0"/>
        <v>0</v>
      </c>
      <c r="P1879" s="9">
        <f t="shared" si="121"/>
        <v>0</v>
      </c>
      <c r="Q1879" s="11" t="s">
        <v>8331</v>
      </c>
      <c r="R1879" t="s">
        <v>8333</v>
      </c>
      <c r="S1879" s="15">
        <f t="shared" si="122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0"/>
        <v>0</v>
      </c>
      <c r="P1880" s="9">
        <f t="shared" si="121"/>
        <v>0</v>
      </c>
      <c r="Q1880" s="11" t="s">
        <v>8331</v>
      </c>
      <c r="R1880" t="s">
        <v>8333</v>
      </c>
      <c r="S1880" s="15">
        <f t="shared" si="122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0"/>
        <v>0</v>
      </c>
      <c r="P1881" s="9">
        <f t="shared" si="121"/>
        <v>3</v>
      </c>
      <c r="Q1881" s="11" t="s">
        <v>8331</v>
      </c>
      <c r="R1881" t="s">
        <v>8333</v>
      </c>
      <c r="S1881" s="15">
        <f t="shared" si="122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0"/>
        <v>20</v>
      </c>
      <c r="P1882" s="9">
        <f t="shared" si="121"/>
        <v>41.83</v>
      </c>
      <c r="Q1882" s="11" t="s">
        <v>8331</v>
      </c>
      <c r="R1882" t="s">
        <v>8333</v>
      </c>
      <c r="S1882" s="15">
        <f t="shared" si="122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0"/>
        <v>173</v>
      </c>
      <c r="P1883" s="9">
        <f t="shared" si="121"/>
        <v>49.34</v>
      </c>
      <c r="Q1883" s="11" t="s">
        <v>8323</v>
      </c>
      <c r="R1883" t="s">
        <v>8327</v>
      </c>
      <c r="S1883" s="15">
        <f t="shared" si="122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0"/>
        <v>101</v>
      </c>
      <c r="P1884" s="9">
        <f t="shared" si="121"/>
        <v>41.73</v>
      </c>
      <c r="Q1884" s="11" t="s">
        <v>8323</v>
      </c>
      <c r="R1884" t="s">
        <v>8327</v>
      </c>
      <c r="S1884" s="15">
        <f t="shared" si="122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0"/>
        <v>105</v>
      </c>
      <c r="P1885" s="9">
        <f t="shared" si="121"/>
        <v>32.72</v>
      </c>
      <c r="Q1885" s="11" t="s">
        <v>8323</v>
      </c>
      <c r="R1885" t="s">
        <v>8327</v>
      </c>
      <c r="S1885" s="15">
        <f t="shared" si="122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0"/>
        <v>135</v>
      </c>
      <c r="P1886" s="9">
        <f t="shared" si="121"/>
        <v>51.96</v>
      </c>
      <c r="Q1886" s="11" t="s">
        <v>8323</v>
      </c>
      <c r="R1886" t="s">
        <v>8327</v>
      </c>
      <c r="S1886" s="15">
        <f t="shared" si="122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0"/>
        <v>116</v>
      </c>
      <c r="P1887" s="9">
        <f t="shared" si="121"/>
        <v>50.69</v>
      </c>
      <c r="Q1887" s="11" t="s">
        <v>8323</v>
      </c>
      <c r="R1887" t="s">
        <v>8327</v>
      </c>
      <c r="S1887" s="15">
        <f t="shared" si="122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0"/>
        <v>102</v>
      </c>
      <c r="P1888" s="9">
        <f t="shared" si="121"/>
        <v>42.24</v>
      </c>
      <c r="Q1888" s="11" t="s">
        <v>8323</v>
      </c>
      <c r="R1888" t="s">
        <v>8327</v>
      </c>
      <c r="S1888" s="15">
        <f t="shared" si="122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0"/>
        <v>111</v>
      </c>
      <c r="P1889" s="9">
        <f t="shared" si="121"/>
        <v>416.88</v>
      </c>
      <c r="Q1889" s="11" t="s">
        <v>8323</v>
      </c>
      <c r="R1889" t="s">
        <v>8327</v>
      </c>
      <c r="S1889" s="15">
        <f t="shared" si="122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0"/>
        <v>166</v>
      </c>
      <c r="P1890" s="9">
        <f t="shared" si="121"/>
        <v>46.65</v>
      </c>
      <c r="Q1890" s="11" t="s">
        <v>8323</v>
      </c>
      <c r="R1890" t="s">
        <v>8327</v>
      </c>
      <c r="S1890" s="15">
        <f t="shared" si="122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0"/>
        <v>107</v>
      </c>
      <c r="P1891" s="9">
        <f t="shared" si="121"/>
        <v>48.45</v>
      </c>
      <c r="Q1891" s="11" t="s">
        <v>8323</v>
      </c>
      <c r="R1891" t="s">
        <v>8327</v>
      </c>
      <c r="S1891" s="15">
        <f t="shared" si="122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0"/>
        <v>145</v>
      </c>
      <c r="P1892" s="9">
        <f t="shared" si="121"/>
        <v>70.53</v>
      </c>
      <c r="Q1892" s="11" t="s">
        <v>8323</v>
      </c>
      <c r="R1892" t="s">
        <v>8327</v>
      </c>
      <c r="S1892" s="15">
        <f t="shared" si="122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0"/>
        <v>106</v>
      </c>
      <c r="P1893" s="9">
        <f t="shared" si="121"/>
        <v>87.96</v>
      </c>
      <c r="Q1893" s="11" t="s">
        <v>8323</v>
      </c>
      <c r="R1893" t="s">
        <v>8327</v>
      </c>
      <c r="S1893" s="15">
        <f t="shared" si="122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0"/>
        <v>137</v>
      </c>
      <c r="P1894" s="9">
        <f t="shared" si="121"/>
        <v>26.27</v>
      </c>
      <c r="Q1894" s="11" t="s">
        <v>8323</v>
      </c>
      <c r="R1894" t="s">
        <v>8327</v>
      </c>
      <c r="S1894" s="15">
        <f t="shared" si="122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0"/>
        <v>104</v>
      </c>
      <c r="P1895" s="9">
        <f t="shared" si="121"/>
        <v>57.78</v>
      </c>
      <c r="Q1895" s="11" t="s">
        <v>8323</v>
      </c>
      <c r="R1895" t="s">
        <v>8327</v>
      </c>
      <c r="S1895" s="15">
        <f t="shared" si="122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0"/>
        <v>115</v>
      </c>
      <c r="P1896" s="9">
        <f t="shared" si="121"/>
        <v>57.25</v>
      </c>
      <c r="Q1896" s="11" t="s">
        <v>8323</v>
      </c>
      <c r="R1896" t="s">
        <v>8327</v>
      </c>
      <c r="S1896" s="15">
        <f t="shared" si="122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0"/>
        <v>102</v>
      </c>
      <c r="P1897" s="9">
        <f t="shared" si="121"/>
        <v>196.34</v>
      </c>
      <c r="Q1897" s="11" t="s">
        <v>8323</v>
      </c>
      <c r="R1897" t="s">
        <v>8327</v>
      </c>
      <c r="S1897" s="15">
        <f t="shared" si="122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0"/>
        <v>124</v>
      </c>
      <c r="P1898" s="9">
        <f t="shared" si="121"/>
        <v>43</v>
      </c>
      <c r="Q1898" s="11" t="s">
        <v>8323</v>
      </c>
      <c r="R1898" t="s">
        <v>8327</v>
      </c>
      <c r="S1898" s="15">
        <f t="shared" si="122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0"/>
        <v>102</v>
      </c>
      <c r="P1899" s="9">
        <f t="shared" si="121"/>
        <v>35.549999999999997</v>
      </c>
      <c r="Q1899" s="11" t="s">
        <v>8323</v>
      </c>
      <c r="R1899" t="s">
        <v>8327</v>
      </c>
      <c r="S1899" s="15">
        <f t="shared" si="122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0"/>
        <v>145</v>
      </c>
      <c r="P1900" s="9">
        <f t="shared" si="121"/>
        <v>68.81</v>
      </c>
      <c r="Q1900" s="11" t="s">
        <v>8323</v>
      </c>
      <c r="R1900" t="s">
        <v>8327</v>
      </c>
      <c r="S1900" s="15">
        <f t="shared" si="122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0"/>
        <v>133</v>
      </c>
      <c r="P1901" s="9">
        <f t="shared" si="121"/>
        <v>28.57</v>
      </c>
      <c r="Q1901" s="11" t="s">
        <v>8323</v>
      </c>
      <c r="R1901" t="s">
        <v>8327</v>
      </c>
      <c r="S1901" s="15">
        <f t="shared" si="122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0"/>
        <v>109</v>
      </c>
      <c r="P1902" s="9">
        <f t="shared" si="121"/>
        <v>50.63</v>
      </c>
      <c r="Q1902" s="11" t="s">
        <v>8323</v>
      </c>
      <c r="R1902" t="s">
        <v>8327</v>
      </c>
      <c r="S1902" s="15">
        <f t="shared" si="122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0"/>
        <v>3</v>
      </c>
      <c r="P1903" s="9">
        <f t="shared" si="121"/>
        <v>106.8</v>
      </c>
      <c r="Q1903" s="11" t="s">
        <v>8317</v>
      </c>
      <c r="R1903" t="s">
        <v>8346</v>
      </c>
      <c r="S1903" s="15">
        <f t="shared" si="122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0"/>
        <v>1</v>
      </c>
      <c r="P1904" s="9">
        <f t="shared" si="121"/>
        <v>4</v>
      </c>
      <c r="Q1904" s="11" t="s">
        <v>8317</v>
      </c>
      <c r="R1904" t="s">
        <v>8346</v>
      </c>
      <c r="S1904" s="15">
        <f t="shared" si="122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0"/>
        <v>47</v>
      </c>
      <c r="P1905" s="9">
        <f t="shared" si="121"/>
        <v>34.1</v>
      </c>
      <c r="Q1905" s="11" t="s">
        <v>8317</v>
      </c>
      <c r="R1905" t="s">
        <v>8346</v>
      </c>
      <c r="S1905" s="15">
        <f t="shared" si="122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0"/>
        <v>0</v>
      </c>
      <c r="P1906" s="9">
        <f t="shared" si="121"/>
        <v>25</v>
      </c>
      <c r="Q1906" s="11" t="s">
        <v>8317</v>
      </c>
      <c r="R1906" t="s">
        <v>8346</v>
      </c>
      <c r="S1906" s="15">
        <f t="shared" si="122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0"/>
        <v>0</v>
      </c>
      <c r="P1907" s="9">
        <f t="shared" si="121"/>
        <v>10.5</v>
      </c>
      <c r="Q1907" s="11" t="s">
        <v>8317</v>
      </c>
      <c r="R1907" t="s">
        <v>8346</v>
      </c>
      <c r="S1907" s="15">
        <f t="shared" si="122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0"/>
        <v>43</v>
      </c>
      <c r="P1908" s="9">
        <f t="shared" si="121"/>
        <v>215.96</v>
      </c>
      <c r="Q1908" s="11" t="s">
        <v>8317</v>
      </c>
      <c r="R1908" t="s">
        <v>8346</v>
      </c>
      <c r="S1908" s="15">
        <f t="shared" si="122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0"/>
        <v>0</v>
      </c>
      <c r="P1909" s="9">
        <f t="shared" si="121"/>
        <v>21.25</v>
      </c>
      <c r="Q1909" s="11" t="s">
        <v>8317</v>
      </c>
      <c r="R1909" t="s">
        <v>8346</v>
      </c>
      <c r="S1909" s="15">
        <f t="shared" si="122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0"/>
        <v>2</v>
      </c>
      <c r="P1910" s="9">
        <f t="shared" si="121"/>
        <v>108.25</v>
      </c>
      <c r="Q1910" s="11" t="s">
        <v>8317</v>
      </c>
      <c r="R1910" t="s">
        <v>8346</v>
      </c>
      <c r="S1910" s="15">
        <f t="shared" si="122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0"/>
        <v>14</v>
      </c>
      <c r="P1911" s="9">
        <f t="shared" si="121"/>
        <v>129.97</v>
      </c>
      <c r="Q1911" s="11" t="s">
        <v>8317</v>
      </c>
      <c r="R1911" t="s">
        <v>8346</v>
      </c>
      <c r="S1911" s="15">
        <f t="shared" si="122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0"/>
        <v>39</v>
      </c>
      <c r="P1912" s="9">
        <f t="shared" si="121"/>
        <v>117.49</v>
      </c>
      <c r="Q1912" s="11" t="s">
        <v>8317</v>
      </c>
      <c r="R1912" t="s">
        <v>8346</v>
      </c>
      <c r="S1912" s="15">
        <f t="shared" si="122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0"/>
        <v>0</v>
      </c>
      <c r="P1913" s="9">
        <f t="shared" si="121"/>
        <v>10</v>
      </c>
      <c r="Q1913" s="11" t="s">
        <v>8317</v>
      </c>
      <c r="R1913" t="s">
        <v>8346</v>
      </c>
      <c r="S1913" s="15">
        <f t="shared" si="122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0"/>
        <v>59</v>
      </c>
      <c r="P1914" s="9">
        <f t="shared" si="121"/>
        <v>70.599999999999994</v>
      </c>
      <c r="Q1914" s="11" t="s">
        <v>8317</v>
      </c>
      <c r="R1914" t="s">
        <v>8346</v>
      </c>
      <c r="S1914" s="15">
        <f t="shared" si="122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0"/>
        <v>1</v>
      </c>
      <c r="P1915" s="9">
        <f t="shared" si="121"/>
        <v>24.5</v>
      </c>
      <c r="Q1915" s="11" t="s">
        <v>8317</v>
      </c>
      <c r="R1915" t="s">
        <v>8346</v>
      </c>
      <c r="S1915" s="15">
        <f t="shared" si="122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0"/>
        <v>9</v>
      </c>
      <c r="P1916" s="9">
        <f t="shared" si="121"/>
        <v>30</v>
      </c>
      <c r="Q1916" s="11" t="s">
        <v>8317</v>
      </c>
      <c r="R1916" t="s">
        <v>8346</v>
      </c>
      <c r="S1916" s="15">
        <f t="shared" si="122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0"/>
        <v>2</v>
      </c>
      <c r="P1917" s="9">
        <f t="shared" si="121"/>
        <v>2</v>
      </c>
      <c r="Q1917" s="11" t="s">
        <v>8317</v>
      </c>
      <c r="R1917" t="s">
        <v>8346</v>
      </c>
      <c r="S1917" s="15">
        <f t="shared" si="122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0"/>
        <v>1</v>
      </c>
      <c r="P1918" s="9">
        <f t="shared" si="121"/>
        <v>17</v>
      </c>
      <c r="Q1918" s="11" t="s">
        <v>8317</v>
      </c>
      <c r="R1918" t="s">
        <v>8346</v>
      </c>
      <c r="S1918" s="15">
        <f t="shared" si="122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0"/>
        <v>53</v>
      </c>
      <c r="P1919" s="9">
        <f t="shared" si="121"/>
        <v>2928.93</v>
      </c>
      <c r="Q1919" s="11" t="s">
        <v>8317</v>
      </c>
      <c r="R1919" t="s">
        <v>8346</v>
      </c>
      <c r="S1919" s="15">
        <f t="shared" si="122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0"/>
        <v>1</v>
      </c>
      <c r="P1920" s="9">
        <f t="shared" si="121"/>
        <v>28.89</v>
      </c>
      <c r="Q1920" s="11" t="s">
        <v>8317</v>
      </c>
      <c r="R1920" t="s">
        <v>8346</v>
      </c>
      <c r="S1920" s="15">
        <f t="shared" si="122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0"/>
        <v>47</v>
      </c>
      <c r="P1921" s="9">
        <f t="shared" si="121"/>
        <v>29.63</v>
      </c>
      <c r="Q1921" s="11" t="s">
        <v>8317</v>
      </c>
      <c r="R1921" t="s">
        <v>8346</v>
      </c>
      <c r="S1921" s="15">
        <f t="shared" si="122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0"/>
        <v>43</v>
      </c>
      <c r="P1922" s="9">
        <f t="shared" si="121"/>
        <v>40.98</v>
      </c>
      <c r="Q1922" s="11" t="s">
        <v>8317</v>
      </c>
      <c r="R1922" t="s">
        <v>8346</v>
      </c>
      <c r="S1922" s="15">
        <f t="shared" si="122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si="121"/>
        <v>54</v>
      </c>
      <c r="Q1923" s="11" t="s">
        <v>8323</v>
      </c>
      <c r="R1923" t="s">
        <v>8327</v>
      </c>
      <c r="S1923" s="15">
        <f t="shared" si="122"/>
        <v>41074.221562500003</v>
      </c>
      <c r="T1923">
        <f t="shared" si="119"/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>
        <f t="shared" ref="T1924:T1987" si="123">YEAR(S1924)</f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ref="O1930:O1993" si="124">ROUND(E1930/D1930*100,0)</f>
        <v>103</v>
      </c>
      <c r="P1930" s="9">
        <f t="shared" ref="P1930:P1993" si="125">IFERROR(ROUND(E1930/L1930,2),0)</f>
        <v>77.349999999999994</v>
      </c>
      <c r="Q1930" s="11" t="s">
        <v>8323</v>
      </c>
      <c r="R1930" t="s">
        <v>8327</v>
      </c>
      <c r="S1930" s="15">
        <f t="shared" ref="S1930:S1993" si="126">(((J1930/60)/60)/24)+DATE(1970,1,1)</f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4"/>
        <v>100</v>
      </c>
      <c r="P1931" s="9">
        <f t="shared" si="125"/>
        <v>42.8</v>
      </c>
      <c r="Q1931" s="11" t="s">
        <v>8323</v>
      </c>
      <c r="R1931" t="s">
        <v>8327</v>
      </c>
      <c r="S1931" s="15">
        <f t="shared" si="126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4"/>
        <v>127</v>
      </c>
      <c r="P1932" s="9">
        <f t="shared" si="125"/>
        <v>48.85</v>
      </c>
      <c r="Q1932" s="11" t="s">
        <v>8323</v>
      </c>
      <c r="R1932" t="s">
        <v>8327</v>
      </c>
      <c r="S1932" s="15">
        <f t="shared" si="126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4"/>
        <v>121</v>
      </c>
      <c r="P1933" s="9">
        <f t="shared" si="125"/>
        <v>48.24</v>
      </c>
      <c r="Q1933" s="11" t="s">
        <v>8323</v>
      </c>
      <c r="R1933" t="s">
        <v>8327</v>
      </c>
      <c r="S1933" s="15">
        <f t="shared" si="126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4"/>
        <v>107</v>
      </c>
      <c r="P1934" s="9">
        <f t="shared" si="125"/>
        <v>70.209999999999994</v>
      </c>
      <c r="Q1934" s="11" t="s">
        <v>8323</v>
      </c>
      <c r="R1934" t="s">
        <v>8327</v>
      </c>
      <c r="S1934" s="15">
        <f t="shared" si="126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4"/>
        <v>172</v>
      </c>
      <c r="P1935" s="9">
        <f t="shared" si="125"/>
        <v>94.05</v>
      </c>
      <c r="Q1935" s="11" t="s">
        <v>8323</v>
      </c>
      <c r="R1935" t="s">
        <v>8327</v>
      </c>
      <c r="S1935" s="15">
        <f t="shared" si="126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4"/>
        <v>124</v>
      </c>
      <c r="P1936" s="9">
        <f t="shared" si="125"/>
        <v>80.27</v>
      </c>
      <c r="Q1936" s="11" t="s">
        <v>8323</v>
      </c>
      <c r="R1936" t="s">
        <v>8327</v>
      </c>
      <c r="S1936" s="15">
        <f t="shared" si="126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4"/>
        <v>108</v>
      </c>
      <c r="P1937" s="9">
        <f t="shared" si="125"/>
        <v>54.2</v>
      </c>
      <c r="Q1937" s="11" t="s">
        <v>8323</v>
      </c>
      <c r="R1937" t="s">
        <v>8327</v>
      </c>
      <c r="S1937" s="15">
        <f t="shared" si="126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4"/>
        <v>117</v>
      </c>
      <c r="P1938" s="9">
        <f t="shared" si="125"/>
        <v>60.27</v>
      </c>
      <c r="Q1938" s="11" t="s">
        <v>8323</v>
      </c>
      <c r="R1938" t="s">
        <v>8327</v>
      </c>
      <c r="S1938" s="15">
        <f t="shared" si="126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4"/>
        <v>187</v>
      </c>
      <c r="P1939" s="9">
        <f t="shared" si="125"/>
        <v>38.74</v>
      </c>
      <c r="Q1939" s="11" t="s">
        <v>8323</v>
      </c>
      <c r="R1939" t="s">
        <v>8327</v>
      </c>
      <c r="S1939" s="15">
        <f t="shared" si="126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4"/>
        <v>116</v>
      </c>
      <c r="P1940" s="9">
        <f t="shared" si="125"/>
        <v>152.54</v>
      </c>
      <c r="Q1940" s="11" t="s">
        <v>8323</v>
      </c>
      <c r="R1940" t="s">
        <v>8327</v>
      </c>
      <c r="S1940" s="15">
        <f t="shared" si="126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4"/>
        <v>111</v>
      </c>
      <c r="P1941" s="9">
        <f t="shared" si="125"/>
        <v>115.31</v>
      </c>
      <c r="Q1941" s="11" t="s">
        <v>8323</v>
      </c>
      <c r="R1941" t="s">
        <v>8327</v>
      </c>
      <c r="S1941" s="15">
        <f t="shared" si="126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4"/>
        <v>171</v>
      </c>
      <c r="P1942" s="9">
        <f t="shared" si="125"/>
        <v>35.840000000000003</v>
      </c>
      <c r="Q1942" s="11" t="s">
        <v>8323</v>
      </c>
      <c r="R1942" t="s">
        <v>8327</v>
      </c>
      <c r="S1942" s="15">
        <f t="shared" si="126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4"/>
        <v>126</v>
      </c>
      <c r="P1943" s="9">
        <f t="shared" si="125"/>
        <v>64.569999999999993</v>
      </c>
      <c r="Q1943" s="11" t="s">
        <v>8317</v>
      </c>
      <c r="R1943" t="s">
        <v>8347</v>
      </c>
      <c r="S1943" s="15">
        <f t="shared" si="126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4"/>
        <v>138</v>
      </c>
      <c r="P1944" s="9">
        <f t="shared" si="125"/>
        <v>87.44</v>
      </c>
      <c r="Q1944" s="11" t="s">
        <v>8317</v>
      </c>
      <c r="R1944" t="s">
        <v>8347</v>
      </c>
      <c r="S1944" s="15">
        <f t="shared" si="126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4"/>
        <v>1705</v>
      </c>
      <c r="P1945" s="9">
        <f t="shared" si="125"/>
        <v>68.819999999999993</v>
      </c>
      <c r="Q1945" s="11" t="s">
        <v>8317</v>
      </c>
      <c r="R1945" t="s">
        <v>8347</v>
      </c>
      <c r="S1945" s="15">
        <f t="shared" si="126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4"/>
        <v>788</v>
      </c>
      <c r="P1946" s="9">
        <f t="shared" si="125"/>
        <v>176.2</v>
      </c>
      <c r="Q1946" s="11" t="s">
        <v>8317</v>
      </c>
      <c r="R1946" t="s">
        <v>8347</v>
      </c>
      <c r="S1946" s="15">
        <f t="shared" si="126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4"/>
        <v>348</v>
      </c>
      <c r="P1947" s="9">
        <f t="shared" si="125"/>
        <v>511.79</v>
      </c>
      <c r="Q1947" s="11" t="s">
        <v>8317</v>
      </c>
      <c r="R1947" t="s">
        <v>8347</v>
      </c>
      <c r="S1947" s="15">
        <f t="shared" si="126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4"/>
        <v>150</v>
      </c>
      <c r="P1948" s="9">
        <f t="shared" si="125"/>
        <v>160.44</v>
      </c>
      <c r="Q1948" s="11" t="s">
        <v>8317</v>
      </c>
      <c r="R1948" t="s">
        <v>8347</v>
      </c>
      <c r="S1948" s="15">
        <f t="shared" si="126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4"/>
        <v>101</v>
      </c>
      <c r="P1949" s="9">
        <f t="shared" si="125"/>
        <v>35</v>
      </c>
      <c r="Q1949" s="11" t="s">
        <v>8317</v>
      </c>
      <c r="R1949" t="s">
        <v>8347</v>
      </c>
      <c r="S1949" s="15">
        <f t="shared" si="126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4"/>
        <v>800</v>
      </c>
      <c r="P1950" s="9">
        <f t="shared" si="125"/>
        <v>188.51</v>
      </c>
      <c r="Q1950" s="11" t="s">
        <v>8317</v>
      </c>
      <c r="R1950" t="s">
        <v>8347</v>
      </c>
      <c r="S1950" s="15">
        <f t="shared" si="126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4"/>
        <v>106</v>
      </c>
      <c r="P1951" s="9">
        <f t="shared" si="125"/>
        <v>56.2</v>
      </c>
      <c r="Q1951" s="11" t="s">
        <v>8317</v>
      </c>
      <c r="R1951" t="s">
        <v>8347</v>
      </c>
      <c r="S1951" s="15">
        <f t="shared" si="126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4"/>
        <v>201</v>
      </c>
      <c r="P1952" s="9">
        <f t="shared" si="125"/>
        <v>51.31</v>
      </c>
      <c r="Q1952" s="11" t="s">
        <v>8317</v>
      </c>
      <c r="R1952" t="s">
        <v>8347</v>
      </c>
      <c r="S1952" s="15">
        <f t="shared" si="126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4"/>
        <v>212</v>
      </c>
      <c r="P1953" s="9">
        <f t="shared" si="125"/>
        <v>127.36</v>
      </c>
      <c r="Q1953" s="11" t="s">
        <v>8317</v>
      </c>
      <c r="R1953" t="s">
        <v>8347</v>
      </c>
      <c r="S1953" s="15">
        <f t="shared" si="126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4"/>
        <v>198</v>
      </c>
      <c r="P1954" s="9">
        <f t="shared" si="125"/>
        <v>101.86</v>
      </c>
      <c r="Q1954" s="11" t="s">
        <v>8317</v>
      </c>
      <c r="R1954" t="s">
        <v>8347</v>
      </c>
      <c r="S1954" s="15">
        <f t="shared" si="126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4"/>
        <v>226</v>
      </c>
      <c r="P1955" s="9">
        <f t="shared" si="125"/>
        <v>230.56</v>
      </c>
      <c r="Q1955" s="11" t="s">
        <v>8317</v>
      </c>
      <c r="R1955" t="s">
        <v>8347</v>
      </c>
      <c r="S1955" s="15">
        <f t="shared" si="126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4"/>
        <v>699</v>
      </c>
      <c r="P1956" s="9">
        <f t="shared" si="125"/>
        <v>842.11</v>
      </c>
      <c r="Q1956" s="11" t="s">
        <v>8317</v>
      </c>
      <c r="R1956" t="s">
        <v>8347</v>
      </c>
      <c r="S1956" s="15">
        <f t="shared" si="126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4"/>
        <v>399</v>
      </c>
      <c r="P1957" s="9">
        <f t="shared" si="125"/>
        <v>577.28</v>
      </c>
      <c r="Q1957" s="11" t="s">
        <v>8317</v>
      </c>
      <c r="R1957" t="s">
        <v>8347</v>
      </c>
      <c r="S1957" s="15">
        <f t="shared" si="126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4"/>
        <v>294</v>
      </c>
      <c r="P1958" s="9">
        <f t="shared" si="125"/>
        <v>483.34</v>
      </c>
      <c r="Q1958" s="11" t="s">
        <v>8317</v>
      </c>
      <c r="R1958" t="s">
        <v>8347</v>
      </c>
      <c r="S1958" s="15">
        <f t="shared" si="126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4"/>
        <v>168</v>
      </c>
      <c r="P1959" s="9">
        <f t="shared" si="125"/>
        <v>76.14</v>
      </c>
      <c r="Q1959" s="11" t="s">
        <v>8317</v>
      </c>
      <c r="R1959" t="s">
        <v>8347</v>
      </c>
      <c r="S1959" s="15">
        <f t="shared" si="126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4"/>
        <v>1436</v>
      </c>
      <c r="P1960" s="9">
        <f t="shared" si="125"/>
        <v>74.11</v>
      </c>
      <c r="Q1960" s="11" t="s">
        <v>8317</v>
      </c>
      <c r="R1960" t="s">
        <v>8347</v>
      </c>
      <c r="S1960" s="15">
        <f t="shared" si="126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4"/>
        <v>157</v>
      </c>
      <c r="P1961" s="9">
        <f t="shared" si="125"/>
        <v>36.97</v>
      </c>
      <c r="Q1961" s="11" t="s">
        <v>8317</v>
      </c>
      <c r="R1961" t="s">
        <v>8347</v>
      </c>
      <c r="S1961" s="15">
        <f t="shared" si="126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4"/>
        <v>118</v>
      </c>
      <c r="P1962" s="9">
        <f t="shared" si="125"/>
        <v>2500.9699999999998</v>
      </c>
      <c r="Q1962" s="11" t="s">
        <v>8317</v>
      </c>
      <c r="R1962" t="s">
        <v>8347</v>
      </c>
      <c r="S1962" s="15">
        <f t="shared" si="126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4"/>
        <v>1105</v>
      </c>
      <c r="P1963" s="9">
        <f t="shared" si="125"/>
        <v>67.69</v>
      </c>
      <c r="Q1963" s="11" t="s">
        <v>8317</v>
      </c>
      <c r="R1963" t="s">
        <v>8347</v>
      </c>
      <c r="S1963" s="15">
        <f t="shared" si="126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4"/>
        <v>193</v>
      </c>
      <c r="P1964" s="9">
        <f t="shared" si="125"/>
        <v>63.05</v>
      </c>
      <c r="Q1964" s="11" t="s">
        <v>8317</v>
      </c>
      <c r="R1964" t="s">
        <v>8347</v>
      </c>
      <c r="S1964" s="15">
        <f t="shared" si="126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4"/>
        <v>127</v>
      </c>
      <c r="P1965" s="9">
        <f t="shared" si="125"/>
        <v>117.6</v>
      </c>
      <c r="Q1965" s="11" t="s">
        <v>8317</v>
      </c>
      <c r="R1965" t="s">
        <v>8347</v>
      </c>
      <c r="S1965" s="15">
        <f t="shared" si="126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4"/>
        <v>260</v>
      </c>
      <c r="P1966" s="9">
        <f t="shared" si="125"/>
        <v>180.75</v>
      </c>
      <c r="Q1966" s="11" t="s">
        <v>8317</v>
      </c>
      <c r="R1966" t="s">
        <v>8347</v>
      </c>
      <c r="S1966" s="15">
        <f t="shared" si="126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4"/>
        <v>262</v>
      </c>
      <c r="P1967" s="9">
        <f t="shared" si="125"/>
        <v>127.32</v>
      </c>
      <c r="Q1967" s="11" t="s">
        <v>8317</v>
      </c>
      <c r="R1967" t="s">
        <v>8347</v>
      </c>
      <c r="S1967" s="15">
        <f t="shared" si="126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4"/>
        <v>207</v>
      </c>
      <c r="P1968" s="9">
        <f t="shared" si="125"/>
        <v>136.63999999999999</v>
      </c>
      <c r="Q1968" s="11" t="s">
        <v>8317</v>
      </c>
      <c r="R1968" t="s">
        <v>8347</v>
      </c>
      <c r="S1968" s="15">
        <f t="shared" si="126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4"/>
        <v>370</v>
      </c>
      <c r="P1969" s="9">
        <f t="shared" si="125"/>
        <v>182.78</v>
      </c>
      <c r="Q1969" s="11" t="s">
        <v>8317</v>
      </c>
      <c r="R1969" t="s">
        <v>8347</v>
      </c>
      <c r="S1969" s="15">
        <f t="shared" si="126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4"/>
        <v>285</v>
      </c>
      <c r="P1970" s="9">
        <f t="shared" si="125"/>
        <v>279.38</v>
      </c>
      <c r="Q1970" s="11" t="s">
        <v>8317</v>
      </c>
      <c r="R1970" t="s">
        <v>8347</v>
      </c>
      <c r="S1970" s="15">
        <f t="shared" si="126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4"/>
        <v>579</v>
      </c>
      <c r="P1971" s="9">
        <f t="shared" si="125"/>
        <v>61.38</v>
      </c>
      <c r="Q1971" s="11" t="s">
        <v>8317</v>
      </c>
      <c r="R1971" t="s">
        <v>8347</v>
      </c>
      <c r="S1971" s="15">
        <f t="shared" si="126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4"/>
        <v>1132</v>
      </c>
      <c r="P1972" s="9">
        <f t="shared" si="125"/>
        <v>80.73</v>
      </c>
      <c r="Q1972" s="11" t="s">
        <v>8317</v>
      </c>
      <c r="R1972" t="s">
        <v>8347</v>
      </c>
      <c r="S1972" s="15">
        <f t="shared" si="126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4"/>
        <v>263</v>
      </c>
      <c r="P1973" s="9">
        <f t="shared" si="125"/>
        <v>272.36</v>
      </c>
      <c r="Q1973" s="11" t="s">
        <v>8317</v>
      </c>
      <c r="R1973" t="s">
        <v>8347</v>
      </c>
      <c r="S1973" s="15">
        <f t="shared" si="126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4"/>
        <v>674</v>
      </c>
      <c r="P1974" s="9">
        <f t="shared" si="125"/>
        <v>70.849999999999994</v>
      </c>
      <c r="Q1974" s="11" t="s">
        <v>8317</v>
      </c>
      <c r="R1974" t="s">
        <v>8347</v>
      </c>
      <c r="S1974" s="15">
        <f t="shared" si="126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4"/>
        <v>257</v>
      </c>
      <c r="P1975" s="9">
        <f t="shared" si="125"/>
        <v>247.94</v>
      </c>
      <c r="Q1975" s="11" t="s">
        <v>8317</v>
      </c>
      <c r="R1975" t="s">
        <v>8347</v>
      </c>
      <c r="S1975" s="15">
        <f t="shared" si="126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4"/>
        <v>375</v>
      </c>
      <c r="P1976" s="9">
        <f t="shared" si="125"/>
        <v>186.81</v>
      </c>
      <c r="Q1976" s="11" t="s">
        <v>8317</v>
      </c>
      <c r="R1976" t="s">
        <v>8347</v>
      </c>
      <c r="S1976" s="15">
        <f t="shared" si="126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4"/>
        <v>209</v>
      </c>
      <c r="P1977" s="9">
        <f t="shared" si="125"/>
        <v>131.99</v>
      </c>
      <c r="Q1977" s="11" t="s">
        <v>8317</v>
      </c>
      <c r="R1977" t="s">
        <v>8347</v>
      </c>
      <c r="S1977" s="15">
        <f t="shared" si="126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4"/>
        <v>347</v>
      </c>
      <c r="P1978" s="9">
        <f t="shared" si="125"/>
        <v>29.31</v>
      </c>
      <c r="Q1978" s="11" t="s">
        <v>8317</v>
      </c>
      <c r="R1978" t="s">
        <v>8347</v>
      </c>
      <c r="S1978" s="15">
        <f t="shared" si="126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4"/>
        <v>402</v>
      </c>
      <c r="P1979" s="9">
        <f t="shared" si="125"/>
        <v>245.02</v>
      </c>
      <c r="Q1979" s="11" t="s">
        <v>8317</v>
      </c>
      <c r="R1979" t="s">
        <v>8347</v>
      </c>
      <c r="S1979" s="15">
        <f t="shared" si="126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4"/>
        <v>1027</v>
      </c>
      <c r="P1980" s="9">
        <f t="shared" si="125"/>
        <v>1323.25</v>
      </c>
      <c r="Q1980" s="11" t="s">
        <v>8317</v>
      </c>
      <c r="R1980" t="s">
        <v>8347</v>
      </c>
      <c r="S1980" s="15">
        <f t="shared" si="126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4"/>
        <v>115</v>
      </c>
      <c r="P1981" s="9">
        <f t="shared" si="125"/>
        <v>282.66000000000003</v>
      </c>
      <c r="Q1981" s="11" t="s">
        <v>8317</v>
      </c>
      <c r="R1981" t="s">
        <v>8347</v>
      </c>
      <c r="S1981" s="15">
        <f t="shared" si="126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4"/>
        <v>355</v>
      </c>
      <c r="P1982" s="9">
        <f t="shared" si="125"/>
        <v>91.21</v>
      </c>
      <c r="Q1982" s="11" t="s">
        <v>8317</v>
      </c>
      <c r="R1982" t="s">
        <v>8347</v>
      </c>
      <c r="S1982" s="15">
        <f t="shared" si="126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4"/>
        <v>5</v>
      </c>
      <c r="P1983" s="9">
        <f t="shared" si="125"/>
        <v>31.75</v>
      </c>
      <c r="Q1983" s="11" t="s">
        <v>8336</v>
      </c>
      <c r="R1983" t="s">
        <v>8348</v>
      </c>
      <c r="S1983" s="15">
        <f t="shared" si="126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4"/>
        <v>0</v>
      </c>
      <c r="P1984" s="9">
        <f t="shared" si="125"/>
        <v>0</v>
      </c>
      <c r="Q1984" s="11" t="s">
        <v>8336</v>
      </c>
      <c r="R1984" t="s">
        <v>8348</v>
      </c>
      <c r="S1984" s="15">
        <f t="shared" si="126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4"/>
        <v>4</v>
      </c>
      <c r="P1985" s="9">
        <f t="shared" si="125"/>
        <v>88.69</v>
      </c>
      <c r="Q1985" s="11" t="s">
        <v>8336</v>
      </c>
      <c r="R1985" t="s">
        <v>8348</v>
      </c>
      <c r="S1985" s="15">
        <f t="shared" si="126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4"/>
        <v>21</v>
      </c>
      <c r="P1986" s="9">
        <f t="shared" si="125"/>
        <v>453.14</v>
      </c>
      <c r="Q1986" s="11" t="s">
        <v>8336</v>
      </c>
      <c r="R1986" t="s">
        <v>8348</v>
      </c>
      <c r="S1986" s="15">
        <f t="shared" si="126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si="125"/>
        <v>12.75</v>
      </c>
      <c r="Q1987" s="11" t="s">
        <v>8336</v>
      </c>
      <c r="R1987" t="s">
        <v>8348</v>
      </c>
      <c r="S1987" s="15">
        <f t="shared" si="126"/>
        <v>42555.698738425926</v>
      </c>
      <c r="T1987">
        <f t="shared" si="123"/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>
        <f t="shared" ref="T1988:T2051" si="127">YEAR(S1988)</f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ref="O1994:O2057" si="128">ROUND(E1994/D1994*100,0)</f>
        <v>0</v>
      </c>
      <c r="P1994" s="9">
        <f t="shared" ref="P1994:P2057" si="129">IFERROR(ROUND(E1994/L1994,2),0)</f>
        <v>1</v>
      </c>
      <c r="Q1994" s="11" t="s">
        <v>8336</v>
      </c>
      <c r="R1994" t="s">
        <v>8348</v>
      </c>
      <c r="S1994" s="15">
        <f t="shared" ref="S1994:S2057" si="130">(((J1994/60)/60)/24)+DATE(1970,1,1)</f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8"/>
        <v>0</v>
      </c>
      <c r="P1995" s="9">
        <f t="shared" si="129"/>
        <v>0</v>
      </c>
      <c r="Q1995" s="11" t="s">
        <v>8336</v>
      </c>
      <c r="R1995" t="s">
        <v>8348</v>
      </c>
      <c r="S1995" s="15">
        <f t="shared" si="130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8"/>
        <v>0</v>
      </c>
      <c r="P1996" s="9">
        <f t="shared" si="129"/>
        <v>0</v>
      </c>
      <c r="Q1996" s="11" t="s">
        <v>8336</v>
      </c>
      <c r="R1996" t="s">
        <v>8348</v>
      </c>
      <c r="S1996" s="15">
        <f t="shared" si="130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8"/>
        <v>8</v>
      </c>
      <c r="P1997" s="9">
        <f t="shared" si="129"/>
        <v>26</v>
      </c>
      <c r="Q1997" s="11" t="s">
        <v>8336</v>
      </c>
      <c r="R1997" t="s">
        <v>8348</v>
      </c>
      <c r="S1997" s="15">
        <f t="shared" si="130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8"/>
        <v>0</v>
      </c>
      <c r="P1998" s="9">
        <f t="shared" si="129"/>
        <v>0</v>
      </c>
      <c r="Q1998" s="11" t="s">
        <v>8336</v>
      </c>
      <c r="R1998" t="s">
        <v>8348</v>
      </c>
      <c r="S1998" s="15">
        <f t="shared" si="130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8"/>
        <v>0</v>
      </c>
      <c r="P1999" s="9">
        <f t="shared" si="129"/>
        <v>0</v>
      </c>
      <c r="Q1999" s="11" t="s">
        <v>8336</v>
      </c>
      <c r="R1999" t="s">
        <v>8348</v>
      </c>
      <c r="S1999" s="15">
        <f t="shared" si="130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8"/>
        <v>26</v>
      </c>
      <c r="P2000" s="9">
        <f t="shared" si="129"/>
        <v>218.33</v>
      </c>
      <c r="Q2000" s="11" t="s">
        <v>8336</v>
      </c>
      <c r="R2000" t="s">
        <v>8348</v>
      </c>
      <c r="S2000" s="15">
        <f t="shared" si="130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8"/>
        <v>1</v>
      </c>
      <c r="P2001" s="9">
        <f t="shared" si="129"/>
        <v>33.71</v>
      </c>
      <c r="Q2001" s="11" t="s">
        <v>8336</v>
      </c>
      <c r="R2001" t="s">
        <v>8348</v>
      </c>
      <c r="S2001" s="15">
        <f t="shared" si="130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8"/>
        <v>13</v>
      </c>
      <c r="P2002" s="9">
        <f t="shared" si="129"/>
        <v>25</v>
      </c>
      <c r="Q2002" s="11" t="s">
        <v>8336</v>
      </c>
      <c r="R2002" t="s">
        <v>8348</v>
      </c>
      <c r="S2002" s="15">
        <f t="shared" si="130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8"/>
        <v>382</v>
      </c>
      <c r="P2003" s="9">
        <f t="shared" si="129"/>
        <v>128.38999999999999</v>
      </c>
      <c r="Q2003" s="11" t="s">
        <v>8317</v>
      </c>
      <c r="R2003" t="s">
        <v>8347</v>
      </c>
      <c r="S2003" s="15">
        <f t="shared" si="130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8"/>
        <v>217</v>
      </c>
      <c r="P2004" s="9">
        <f t="shared" si="129"/>
        <v>78.83</v>
      </c>
      <c r="Q2004" s="11" t="s">
        <v>8317</v>
      </c>
      <c r="R2004" t="s">
        <v>8347</v>
      </c>
      <c r="S2004" s="15">
        <f t="shared" si="130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8"/>
        <v>312</v>
      </c>
      <c r="P2005" s="9">
        <f t="shared" si="129"/>
        <v>91.76</v>
      </c>
      <c r="Q2005" s="11" t="s">
        <v>8317</v>
      </c>
      <c r="R2005" t="s">
        <v>8347</v>
      </c>
      <c r="S2005" s="15">
        <f t="shared" si="130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8"/>
        <v>234</v>
      </c>
      <c r="P2006" s="9">
        <f t="shared" si="129"/>
        <v>331.1</v>
      </c>
      <c r="Q2006" s="11" t="s">
        <v>8317</v>
      </c>
      <c r="R2006" t="s">
        <v>8347</v>
      </c>
      <c r="S2006" s="15">
        <f t="shared" si="130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8"/>
        <v>124</v>
      </c>
      <c r="P2007" s="9">
        <f t="shared" si="129"/>
        <v>194.26</v>
      </c>
      <c r="Q2007" s="11" t="s">
        <v>8317</v>
      </c>
      <c r="R2007" t="s">
        <v>8347</v>
      </c>
      <c r="S2007" s="15">
        <f t="shared" si="130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8"/>
        <v>248</v>
      </c>
      <c r="P2008" s="9">
        <f t="shared" si="129"/>
        <v>408.98</v>
      </c>
      <c r="Q2008" s="11" t="s">
        <v>8317</v>
      </c>
      <c r="R2008" t="s">
        <v>8347</v>
      </c>
      <c r="S2008" s="15">
        <f t="shared" si="130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8"/>
        <v>116</v>
      </c>
      <c r="P2009" s="9">
        <f t="shared" si="129"/>
        <v>84.46</v>
      </c>
      <c r="Q2009" s="11" t="s">
        <v>8317</v>
      </c>
      <c r="R2009" t="s">
        <v>8347</v>
      </c>
      <c r="S2009" s="15">
        <f t="shared" si="130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8"/>
        <v>117</v>
      </c>
      <c r="P2010" s="9">
        <f t="shared" si="129"/>
        <v>44.85</v>
      </c>
      <c r="Q2010" s="11" t="s">
        <v>8317</v>
      </c>
      <c r="R2010" t="s">
        <v>8347</v>
      </c>
      <c r="S2010" s="15">
        <f t="shared" si="130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8"/>
        <v>305</v>
      </c>
      <c r="P2011" s="9">
        <f t="shared" si="129"/>
        <v>383.36</v>
      </c>
      <c r="Q2011" s="11" t="s">
        <v>8317</v>
      </c>
      <c r="R2011" t="s">
        <v>8347</v>
      </c>
      <c r="S2011" s="15">
        <f t="shared" si="130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8"/>
        <v>320</v>
      </c>
      <c r="P2012" s="9">
        <f t="shared" si="129"/>
        <v>55.28</v>
      </c>
      <c r="Q2012" s="11" t="s">
        <v>8317</v>
      </c>
      <c r="R2012" t="s">
        <v>8347</v>
      </c>
      <c r="S2012" s="15">
        <f t="shared" si="130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8"/>
        <v>820</v>
      </c>
      <c r="P2013" s="9">
        <f t="shared" si="129"/>
        <v>422.02</v>
      </c>
      <c r="Q2013" s="11" t="s">
        <v>8317</v>
      </c>
      <c r="R2013" t="s">
        <v>8347</v>
      </c>
      <c r="S2013" s="15">
        <f t="shared" si="130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8"/>
        <v>235</v>
      </c>
      <c r="P2014" s="9">
        <f t="shared" si="129"/>
        <v>64.180000000000007</v>
      </c>
      <c r="Q2014" s="11" t="s">
        <v>8317</v>
      </c>
      <c r="R2014" t="s">
        <v>8347</v>
      </c>
      <c r="S2014" s="15">
        <f t="shared" si="130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8"/>
        <v>495</v>
      </c>
      <c r="P2015" s="9">
        <f t="shared" si="129"/>
        <v>173.58</v>
      </c>
      <c r="Q2015" s="11" t="s">
        <v>8317</v>
      </c>
      <c r="R2015" t="s">
        <v>8347</v>
      </c>
      <c r="S2015" s="15">
        <f t="shared" si="130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8"/>
        <v>7814</v>
      </c>
      <c r="P2016" s="9">
        <f t="shared" si="129"/>
        <v>88.6</v>
      </c>
      <c r="Q2016" s="11" t="s">
        <v>8317</v>
      </c>
      <c r="R2016" t="s">
        <v>8347</v>
      </c>
      <c r="S2016" s="15">
        <f t="shared" si="130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8"/>
        <v>113</v>
      </c>
      <c r="P2017" s="9">
        <f t="shared" si="129"/>
        <v>50.22</v>
      </c>
      <c r="Q2017" s="11" t="s">
        <v>8317</v>
      </c>
      <c r="R2017" t="s">
        <v>8347</v>
      </c>
      <c r="S2017" s="15">
        <f t="shared" si="130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8"/>
        <v>922</v>
      </c>
      <c r="P2018" s="9">
        <f t="shared" si="129"/>
        <v>192.39</v>
      </c>
      <c r="Q2018" s="11" t="s">
        <v>8317</v>
      </c>
      <c r="R2018" t="s">
        <v>8347</v>
      </c>
      <c r="S2018" s="15">
        <f t="shared" si="130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8"/>
        <v>125</v>
      </c>
      <c r="P2019" s="9">
        <f t="shared" si="129"/>
        <v>73.42</v>
      </c>
      <c r="Q2019" s="11" t="s">
        <v>8317</v>
      </c>
      <c r="R2019" t="s">
        <v>8347</v>
      </c>
      <c r="S2019" s="15">
        <f t="shared" si="130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8"/>
        <v>102</v>
      </c>
      <c r="P2020" s="9">
        <f t="shared" si="129"/>
        <v>147.68</v>
      </c>
      <c r="Q2020" s="11" t="s">
        <v>8317</v>
      </c>
      <c r="R2020" t="s">
        <v>8347</v>
      </c>
      <c r="S2020" s="15">
        <f t="shared" si="130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8"/>
        <v>485</v>
      </c>
      <c r="P2021" s="9">
        <f t="shared" si="129"/>
        <v>108.97</v>
      </c>
      <c r="Q2021" s="11" t="s">
        <v>8317</v>
      </c>
      <c r="R2021" t="s">
        <v>8347</v>
      </c>
      <c r="S2021" s="15">
        <f t="shared" si="130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8"/>
        <v>192</v>
      </c>
      <c r="P2022" s="9">
        <f t="shared" si="129"/>
        <v>23.65</v>
      </c>
      <c r="Q2022" s="11" t="s">
        <v>8317</v>
      </c>
      <c r="R2022" t="s">
        <v>8347</v>
      </c>
      <c r="S2022" s="15">
        <f t="shared" si="130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8"/>
        <v>281</v>
      </c>
      <c r="P2023" s="9">
        <f t="shared" si="129"/>
        <v>147.94999999999999</v>
      </c>
      <c r="Q2023" s="11" t="s">
        <v>8317</v>
      </c>
      <c r="R2023" t="s">
        <v>8347</v>
      </c>
      <c r="S2023" s="15">
        <f t="shared" si="130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8"/>
        <v>125</v>
      </c>
      <c r="P2024" s="9">
        <f t="shared" si="129"/>
        <v>385.04</v>
      </c>
      <c r="Q2024" s="11" t="s">
        <v>8317</v>
      </c>
      <c r="R2024" t="s">
        <v>8347</v>
      </c>
      <c r="S2024" s="15">
        <f t="shared" si="130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8"/>
        <v>161</v>
      </c>
      <c r="P2025" s="9">
        <f t="shared" si="129"/>
        <v>457.39</v>
      </c>
      <c r="Q2025" s="11" t="s">
        <v>8317</v>
      </c>
      <c r="R2025" t="s">
        <v>8347</v>
      </c>
      <c r="S2025" s="15">
        <f t="shared" si="130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8"/>
        <v>585</v>
      </c>
      <c r="P2026" s="9">
        <f t="shared" si="129"/>
        <v>222.99</v>
      </c>
      <c r="Q2026" s="11" t="s">
        <v>8317</v>
      </c>
      <c r="R2026" t="s">
        <v>8347</v>
      </c>
      <c r="S2026" s="15">
        <f t="shared" si="130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8"/>
        <v>201</v>
      </c>
      <c r="P2027" s="9">
        <f t="shared" si="129"/>
        <v>220.74</v>
      </c>
      <c r="Q2027" s="11" t="s">
        <v>8317</v>
      </c>
      <c r="R2027" t="s">
        <v>8347</v>
      </c>
      <c r="S2027" s="15">
        <f t="shared" si="130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8"/>
        <v>133</v>
      </c>
      <c r="P2028" s="9">
        <f t="shared" si="129"/>
        <v>73.5</v>
      </c>
      <c r="Q2028" s="11" t="s">
        <v>8317</v>
      </c>
      <c r="R2028" t="s">
        <v>8347</v>
      </c>
      <c r="S2028" s="15">
        <f t="shared" si="130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8"/>
        <v>120</v>
      </c>
      <c r="P2029" s="9">
        <f t="shared" si="129"/>
        <v>223.1</v>
      </c>
      <c r="Q2029" s="11" t="s">
        <v>8317</v>
      </c>
      <c r="R2029" t="s">
        <v>8347</v>
      </c>
      <c r="S2029" s="15">
        <f t="shared" si="130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8"/>
        <v>126</v>
      </c>
      <c r="P2030" s="9">
        <f t="shared" si="129"/>
        <v>47.91</v>
      </c>
      <c r="Q2030" s="11" t="s">
        <v>8317</v>
      </c>
      <c r="R2030" t="s">
        <v>8347</v>
      </c>
      <c r="S2030" s="15">
        <f t="shared" si="130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8"/>
        <v>361</v>
      </c>
      <c r="P2031" s="9">
        <f t="shared" si="129"/>
        <v>96.06</v>
      </c>
      <c r="Q2031" s="11" t="s">
        <v>8317</v>
      </c>
      <c r="R2031" t="s">
        <v>8347</v>
      </c>
      <c r="S2031" s="15">
        <f t="shared" si="130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8"/>
        <v>226</v>
      </c>
      <c r="P2032" s="9">
        <f t="shared" si="129"/>
        <v>118.61</v>
      </c>
      <c r="Q2032" s="11" t="s">
        <v>8317</v>
      </c>
      <c r="R2032" t="s">
        <v>8347</v>
      </c>
      <c r="S2032" s="15">
        <f t="shared" si="130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8"/>
        <v>120</v>
      </c>
      <c r="P2033" s="9">
        <f t="shared" si="129"/>
        <v>118.45</v>
      </c>
      <c r="Q2033" s="11" t="s">
        <v>8317</v>
      </c>
      <c r="R2033" t="s">
        <v>8347</v>
      </c>
      <c r="S2033" s="15">
        <f t="shared" si="130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8"/>
        <v>304</v>
      </c>
      <c r="P2034" s="9">
        <f t="shared" si="129"/>
        <v>143.21</v>
      </c>
      <c r="Q2034" s="11" t="s">
        <v>8317</v>
      </c>
      <c r="R2034" t="s">
        <v>8347</v>
      </c>
      <c r="S2034" s="15">
        <f t="shared" si="130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8"/>
        <v>179</v>
      </c>
      <c r="P2035" s="9">
        <f t="shared" si="129"/>
        <v>282.72000000000003</v>
      </c>
      <c r="Q2035" s="11" t="s">
        <v>8317</v>
      </c>
      <c r="R2035" t="s">
        <v>8347</v>
      </c>
      <c r="S2035" s="15">
        <f t="shared" si="130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8"/>
        <v>387</v>
      </c>
      <c r="P2036" s="9">
        <f t="shared" si="129"/>
        <v>593.94000000000005</v>
      </c>
      <c r="Q2036" s="11" t="s">
        <v>8317</v>
      </c>
      <c r="R2036" t="s">
        <v>8347</v>
      </c>
      <c r="S2036" s="15">
        <f t="shared" si="130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8"/>
        <v>211</v>
      </c>
      <c r="P2037" s="9">
        <f t="shared" si="129"/>
        <v>262.16000000000003</v>
      </c>
      <c r="Q2037" s="11" t="s">
        <v>8317</v>
      </c>
      <c r="R2037" t="s">
        <v>8347</v>
      </c>
      <c r="S2037" s="15">
        <f t="shared" si="130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8"/>
        <v>132</v>
      </c>
      <c r="P2038" s="9">
        <f t="shared" si="129"/>
        <v>46.58</v>
      </c>
      <c r="Q2038" s="11" t="s">
        <v>8317</v>
      </c>
      <c r="R2038" t="s">
        <v>8347</v>
      </c>
      <c r="S2038" s="15">
        <f t="shared" si="130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8"/>
        <v>300</v>
      </c>
      <c r="P2039" s="9">
        <f t="shared" si="129"/>
        <v>70.040000000000006</v>
      </c>
      <c r="Q2039" s="11" t="s">
        <v>8317</v>
      </c>
      <c r="R2039" t="s">
        <v>8347</v>
      </c>
      <c r="S2039" s="15">
        <f t="shared" si="130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8"/>
        <v>421</v>
      </c>
      <c r="P2040" s="9">
        <f t="shared" si="129"/>
        <v>164.91</v>
      </c>
      <c r="Q2040" s="11" t="s">
        <v>8317</v>
      </c>
      <c r="R2040" t="s">
        <v>8347</v>
      </c>
      <c r="S2040" s="15">
        <f t="shared" si="130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8"/>
        <v>136</v>
      </c>
      <c r="P2041" s="9">
        <f t="shared" si="129"/>
        <v>449.26</v>
      </c>
      <c r="Q2041" s="11" t="s">
        <v>8317</v>
      </c>
      <c r="R2041" t="s">
        <v>8347</v>
      </c>
      <c r="S2041" s="15">
        <f t="shared" si="130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8"/>
        <v>248</v>
      </c>
      <c r="P2042" s="9">
        <f t="shared" si="129"/>
        <v>27.47</v>
      </c>
      <c r="Q2042" s="11" t="s">
        <v>8317</v>
      </c>
      <c r="R2042" t="s">
        <v>8347</v>
      </c>
      <c r="S2042" s="15">
        <f t="shared" si="130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8"/>
        <v>182</v>
      </c>
      <c r="P2043" s="9">
        <f t="shared" si="129"/>
        <v>143.97999999999999</v>
      </c>
      <c r="Q2043" s="11" t="s">
        <v>8317</v>
      </c>
      <c r="R2043" t="s">
        <v>8347</v>
      </c>
      <c r="S2043" s="15">
        <f t="shared" si="130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8"/>
        <v>124</v>
      </c>
      <c r="P2044" s="9">
        <f t="shared" si="129"/>
        <v>88.24</v>
      </c>
      <c r="Q2044" s="11" t="s">
        <v>8317</v>
      </c>
      <c r="R2044" t="s">
        <v>8347</v>
      </c>
      <c r="S2044" s="15">
        <f t="shared" si="130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8"/>
        <v>506</v>
      </c>
      <c r="P2045" s="9">
        <f t="shared" si="129"/>
        <v>36.33</v>
      </c>
      <c r="Q2045" s="11" t="s">
        <v>8317</v>
      </c>
      <c r="R2045" t="s">
        <v>8347</v>
      </c>
      <c r="S2045" s="15">
        <f t="shared" si="130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8"/>
        <v>108</v>
      </c>
      <c r="P2046" s="9">
        <f t="shared" si="129"/>
        <v>90.18</v>
      </c>
      <c r="Q2046" s="11" t="s">
        <v>8317</v>
      </c>
      <c r="R2046" t="s">
        <v>8347</v>
      </c>
      <c r="S2046" s="15">
        <f t="shared" si="130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8"/>
        <v>819</v>
      </c>
      <c r="P2047" s="9">
        <f t="shared" si="129"/>
        <v>152.62</v>
      </c>
      <c r="Q2047" s="11" t="s">
        <v>8317</v>
      </c>
      <c r="R2047" t="s">
        <v>8347</v>
      </c>
      <c r="S2047" s="15">
        <f t="shared" si="130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8"/>
        <v>121</v>
      </c>
      <c r="P2048" s="9">
        <f t="shared" si="129"/>
        <v>55.81</v>
      </c>
      <c r="Q2048" s="11" t="s">
        <v>8317</v>
      </c>
      <c r="R2048" t="s">
        <v>8347</v>
      </c>
      <c r="S2048" s="15">
        <f t="shared" si="130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8"/>
        <v>103</v>
      </c>
      <c r="P2049" s="9">
        <f t="shared" si="129"/>
        <v>227.85</v>
      </c>
      <c r="Q2049" s="11" t="s">
        <v>8317</v>
      </c>
      <c r="R2049" t="s">
        <v>8347</v>
      </c>
      <c r="S2049" s="15">
        <f t="shared" si="130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8"/>
        <v>148</v>
      </c>
      <c r="P2050" s="9">
        <f t="shared" si="129"/>
        <v>91.83</v>
      </c>
      <c r="Q2050" s="11" t="s">
        <v>8317</v>
      </c>
      <c r="R2050" t="s">
        <v>8347</v>
      </c>
      <c r="S2050" s="15">
        <f t="shared" si="130"/>
        <v>41387.651516203703</v>
      </c>
      <c r="T2050">
        <f t="shared" si="127"/>
        <v>2013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si="129"/>
        <v>80.989999999999995</v>
      </c>
      <c r="Q2051" s="11" t="s">
        <v>8317</v>
      </c>
      <c r="R2051" t="s">
        <v>8347</v>
      </c>
      <c r="S2051" s="15">
        <f t="shared" si="130"/>
        <v>41575.527349537035</v>
      </c>
      <c r="T2051">
        <f t="shared" si="127"/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>
        <f t="shared" ref="T2052:T2115" si="131">YEAR(S2052)</f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ref="O2058:O2121" si="132">ROUND(E2058/D2058*100,0)</f>
        <v>153</v>
      </c>
      <c r="P2058" s="9">
        <f t="shared" ref="P2058:P2121" si="133">IFERROR(ROUND(E2058/L2058,2),0)</f>
        <v>138.49</v>
      </c>
      <c r="Q2058" s="11" t="s">
        <v>8317</v>
      </c>
      <c r="R2058" t="s">
        <v>8347</v>
      </c>
      <c r="S2058" s="15">
        <f t="shared" ref="S2058:S2121" si="134">(((J2058/60)/60)/24)+DATE(1970,1,1)</f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2"/>
        <v>202</v>
      </c>
      <c r="P2059" s="9">
        <f t="shared" si="133"/>
        <v>45.55</v>
      </c>
      <c r="Q2059" s="11" t="s">
        <v>8317</v>
      </c>
      <c r="R2059" t="s">
        <v>8347</v>
      </c>
      <c r="S2059" s="15">
        <f t="shared" si="134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2"/>
        <v>168</v>
      </c>
      <c r="P2060" s="9">
        <f t="shared" si="133"/>
        <v>10.51</v>
      </c>
      <c r="Q2060" s="11" t="s">
        <v>8317</v>
      </c>
      <c r="R2060" t="s">
        <v>8347</v>
      </c>
      <c r="S2060" s="15">
        <f t="shared" si="134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2"/>
        <v>143</v>
      </c>
      <c r="P2061" s="9">
        <f t="shared" si="133"/>
        <v>114.77</v>
      </c>
      <c r="Q2061" s="11" t="s">
        <v>8317</v>
      </c>
      <c r="R2061" t="s">
        <v>8347</v>
      </c>
      <c r="S2061" s="15">
        <f t="shared" si="134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2"/>
        <v>196</v>
      </c>
      <c r="P2062" s="9">
        <f t="shared" si="133"/>
        <v>36</v>
      </c>
      <c r="Q2062" s="11" t="s">
        <v>8317</v>
      </c>
      <c r="R2062" t="s">
        <v>8347</v>
      </c>
      <c r="S2062" s="15">
        <f t="shared" si="134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2"/>
        <v>108</v>
      </c>
      <c r="P2063" s="9">
        <f t="shared" si="133"/>
        <v>154.16999999999999</v>
      </c>
      <c r="Q2063" s="11" t="s">
        <v>8317</v>
      </c>
      <c r="R2063" t="s">
        <v>8347</v>
      </c>
      <c r="S2063" s="15">
        <f t="shared" si="134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2"/>
        <v>115</v>
      </c>
      <c r="P2064" s="9">
        <f t="shared" si="133"/>
        <v>566.39</v>
      </c>
      <c r="Q2064" s="11" t="s">
        <v>8317</v>
      </c>
      <c r="R2064" t="s">
        <v>8347</v>
      </c>
      <c r="S2064" s="15">
        <f t="shared" si="134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2"/>
        <v>148</v>
      </c>
      <c r="P2065" s="9">
        <f t="shared" si="133"/>
        <v>120.86</v>
      </c>
      <c r="Q2065" s="11" t="s">
        <v>8317</v>
      </c>
      <c r="R2065" t="s">
        <v>8347</v>
      </c>
      <c r="S2065" s="15">
        <f t="shared" si="134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2"/>
        <v>191</v>
      </c>
      <c r="P2066" s="9">
        <f t="shared" si="133"/>
        <v>86.16</v>
      </c>
      <c r="Q2066" s="11" t="s">
        <v>8317</v>
      </c>
      <c r="R2066" t="s">
        <v>8347</v>
      </c>
      <c r="S2066" s="15">
        <f t="shared" si="134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2"/>
        <v>199</v>
      </c>
      <c r="P2067" s="9">
        <f t="shared" si="133"/>
        <v>51.21</v>
      </c>
      <c r="Q2067" s="11" t="s">
        <v>8317</v>
      </c>
      <c r="R2067" t="s">
        <v>8347</v>
      </c>
      <c r="S2067" s="15">
        <f t="shared" si="134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2"/>
        <v>219</v>
      </c>
      <c r="P2068" s="9">
        <f t="shared" si="133"/>
        <v>67.260000000000005</v>
      </c>
      <c r="Q2068" s="11" t="s">
        <v>8317</v>
      </c>
      <c r="R2068" t="s">
        <v>8347</v>
      </c>
      <c r="S2068" s="15">
        <f t="shared" si="134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2"/>
        <v>127</v>
      </c>
      <c r="P2069" s="9">
        <f t="shared" si="133"/>
        <v>62.8</v>
      </c>
      <c r="Q2069" s="11" t="s">
        <v>8317</v>
      </c>
      <c r="R2069" t="s">
        <v>8347</v>
      </c>
      <c r="S2069" s="15">
        <f t="shared" si="134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2"/>
        <v>105</v>
      </c>
      <c r="P2070" s="9">
        <f t="shared" si="133"/>
        <v>346.13</v>
      </c>
      <c r="Q2070" s="11" t="s">
        <v>8317</v>
      </c>
      <c r="R2070" t="s">
        <v>8347</v>
      </c>
      <c r="S2070" s="15">
        <f t="shared" si="134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2"/>
        <v>128</v>
      </c>
      <c r="P2071" s="9">
        <f t="shared" si="133"/>
        <v>244.12</v>
      </c>
      <c r="Q2071" s="11" t="s">
        <v>8317</v>
      </c>
      <c r="R2071" t="s">
        <v>8347</v>
      </c>
      <c r="S2071" s="15">
        <f t="shared" si="134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2"/>
        <v>317</v>
      </c>
      <c r="P2072" s="9">
        <f t="shared" si="133"/>
        <v>259.25</v>
      </c>
      <c r="Q2072" s="11" t="s">
        <v>8317</v>
      </c>
      <c r="R2072" t="s">
        <v>8347</v>
      </c>
      <c r="S2072" s="15">
        <f t="shared" si="134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2"/>
        <v>281</v>
      </c>
      <c r="P2073" s="9">
        <f t="shared" si="133"/>
        <v>201.96</v>
      </c>
      <c r="Q2073" s="11" t="s">
        <v>8317</v>
      </c>
      <c r="R2073" t="s">
        <v>8347</v>
      </c>
      <c r="S2073" s="15">
        <f t="shared" si="134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2"/>
        <v>111</v>
      </c>
      <c r="P2074" s="9">
        <f t="shared" si="133"/>
        <v>226.21</v>
      </c>
      <c r="Q2074" s="11" t="s">
        <v>8317</v>
      </c>
      <c r="R2074" t="s">
        <v>8347</v>
      </c>
      <c r="S2074" s="15">
        <f t="shared" si="134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2"/>
        <v>153</v>
      </c>
      <c r="P2075" s="9">
        <f t="shared" si="133"/>
        <v>324.69</v>
      </c>
      <c r="Q2075" s="11" t="s">
        <v>8317</v>
      </c>
      <c r="R2075" t="s">
        <v>8347</v>
      </c>
      <c r="S2075" s="15">
        <f t="shared" si="134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2"/>
        <v>103</v>
      </c>
      <c r="P2076" s="9">
        <f t="shared" si="133"/>
        <v>205</v>
      </c>
      <c r="Q2076" s="11" t="s">
        <v>8317</v>
      </c>
      <c r="R2076" t="s">
        <v>8347</v>
      </c>
      <c r="S2076" s="15">
        <f t="shared" si="134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2"/>
        <v>1678</v>
      </c>
      <c r="P2077" s="9">
        <f t="shared" si="133"/>
        <v>20.47</v>
      </c>
      <c r="Q2077" s="11" t="s">
        <v>8317</v>
      </c>
      <c r="R2077" t="s">
        <v>8347</v>
      </c>
      <c r="S2077" s="15">
        <f t="shared" si="134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2"/>
        <v>543</v>
      </c>
      <c r="P2078" s="9">
        <f t="shared" si="133"/>
        <v>116.35</v>
      </c>
      <c r="Q2078" s="11" t="s">
        <v>8317</v>
      </c>
      <c r="R2078" t="s">
        <v>8347</v>
      </c>
      <c r="S2078" s="15">
        <f t="shared" si="134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2"/>
        <v>116</v>
      </c>
      <c r="P2079" s="9">
        <f t="shared" si="133"/>
        <v>307.2</v>
      </c>
      <c r="Q2079" s="11" t="s">
        <v>8317</v>
      </c>
      <c r="R2079" t="s">
        <v>8347</v>
      </c>
      <c r="S2079" s="15">
        <f t="shared" si="134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2"/>
        <v>131</v>
      </c>
      <c r="P2080" s="9">
        <f t="shared" si="133"/>
        <v>546.69000000000005</v>
      </c>
      <c r="Q2080" s="11" t="s">
        <v>8317</v>
      </c>
      <c r="R2080" t="s">
        <v>8347</v>
      </c>
      <c r="S2080" s="15">
        <f t="shared" si="134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2"/>
        <v>288</v>
      </c>
      <c r="P2081" s="9">
        <f t="shared" si="133"/>
        <v>47.47</v>
      </c>
      <c r="Q2081" s="11" t="s">
        <v>8317</v>
      </c>
      <c r="R2081" t="s">
        <v>8347</v>
      </c>
      <c r="S2081" s="15">
        <f t="shared" si="134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2"/>
        <v>508</v>
      </c>
      <c r="P2082" s="9">
        <f t="shared" si="133"/>
        <v>101.56</v>
      </c>
      <c r="Q2082" s="11" t="s">
        <v>8317</v>
      </c>
      <c r="R2082" t="s">
        <v>8347</v>
      </c>
      <c r="S2082" s="15">
        <f t="shared" si="134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2"/>
        <v>115</v>
      </c>
      <c r="P2083" s="9">
        <f t="shared" si="133"/>
        <v>72.91</v>
      </c>
      <c r="Q2083" s="11" t="s">
        <v>8323</v>
      </c>
      <c r="R2083" t="s">
        <v>8327</v>
      </c>
      <c r="S2083" s="15">
        <f t="shared" si="134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2"/>
        <v>111</v>
      </c>
      <c r="P2084" s="9">
        <f t="shared" si="133"/>
        <v>43.71</v>
      </c>
      <c r="Q2084" s="11" t="s">
        <v>8323</v>
      </c>
      <c r="R2084" t="s">
        <v>8327</v>
      </c>
      <c r="S2084" s="15">
        <f t="shared" si="134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2"/>
        <v>113</v>
      </c>
      <c r="P2085" s="9">
        <f t="shared" si="133"/>
        <v>34</v>
      </c>
      <c r="Q2085" s="11" t="s">
        <v>8323</v>
      </c>
      <c r="R2085" t="s">
        <v>8327</v>
      </c>
      <c r="S2085" s="15">
        <f t="shared" si="134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2"/>
        <v>108</v>
      </c>
      <c r="P2086" s="9">
        <f t="shared" si="133"/>
        <v>70.650000000000006</v>
      </c>
      <c r="Q2086" s="11" t="s">
        <v>8323</v>
      </c>
      <c r="R2086" t="s">
        <v>8327</v>
      </c>
      <c r="S2086" s="15">
        <f t="shared" si="134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2"/>
        <v>124</v>
      </c>
      <c r="P2087" s="9">
        <f t="shared" si="133"/>
        <v>89.3</v>
      </c>
      <c r="Q2087" s="11" t="s">
        <v>8323</v>
      </c>
      <c r="R2087" t="s">
        <v>8327</v>
      </c>
      <c r="S2087" s="15">
        <f t="shared" si="134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2"/>
        <v>101</v>
      </c>
      <c r="P2088" s="9">
        <f t="shared" si="133"/>
        <v>115.09</v>
      </c>
      <c r="Q2088" s="11" t="s">
        <v>8323</v>
      </c>
      <c r="R2088" t="s">
        <v>8327</v>
      </c>
      <c r="S2088" s="15">
        <f t="shared" si="134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2"/>
        <v>104</v>
      </c>
      <c r="P2089" s="9">
        <f t="shared" si="133"/>
        <v>62.12</v>
      </c>
      <c r="Q2089" s="11" t="s">
        <v>8323</v>
      </c>
      <c r="R2089" t="s">
        <v>8327</v>
      </c>
      <c r="S2089" s="15">
        <f t="shared" si="134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2"/>
        <v>116</v>
      </c>
      <c r="P2090" s="9">
        <f t="shared" si="133"/>
        <v>46.2</v>
      </c>
      <c r="Q2090" s="11" t="s">
        <v>8323</v>
      </c>
      <c r="R2090" t="s">
        <v>8327</v>
      </c>
      <c r="S2090" s="15">
        <f t="shared" si="134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2"/>
        <v>120</v>
      </c>
      <c r="P2091" s="9">
        <f t="shared" si="133"/>
        <v>48.55</v>
      </c>
      <c r="Q2091" s="11" t="s">
        <v>8323</v>
      </c>
      <c r="R2091" t="s">
        <v>8327</v>
      </c>
      <c r="S2091" s="15">
        <f t="shared" si="134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2"/>
        <v>115</v>
      </c>
      <c r="P2092" s="9">
        <f t="shared" si="133"/>
        <v>57.52</v>
      </c>
      <c r="Q2092" s="11" t="s">
        <v>8323</v>
      </c>
      <c r="R2092" t="s">
        <v>8327</v>
      </c>
      <c r="S2092" s="15">
        <f t="shared" si="134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2"/>
        <v>120</v>
      </c>
      <c r="P2093" s="9">
        <f t="shared" si="133"/>
        <v>88.15</v>
      </c>
      <c r="Q2093" s="11" t="s">
        <v>8323</v>
      </c>
      <c r="R2093" t="s">
        <v>8327</v>
      </c>
      <c r="S2093" s="15">
        <f t="shared" si="134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2"/>
        <v>101</v>
      </c>
      <c r="P2094" s="9">
        <f t="shared" si="133"/>
        <v>110.49</v>
      </c>
      <c r="Q2094" s="11" t="s">
        <v>8323</v>
      </c>
      <c r="R2094" t="s">
        <v>8327</v>
      </c>
      <c r="S2094" s="15">
        <f t="shared" si="134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2"/>
        <v>102</v>
      </c>
      <c r="P2095" s="9">
        <f t="shared" si="133"/>
        <v>66.83</v>
      </c>
      <c r="Q2095" s="11" t="s">
        <v>8323</v>
      </c>
      <c r="R2095" t="s">
        <v>8327</v>
      </c>
      <c r="S2095" s="15">
        <f t="shared" si="134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2"/>
        <v>121</v>
      </c>
      <c r="P2096" s="9">
        <f t="shared" si="133"/>
        <v>58.6</v>
      </c>
      <c r="Q2096" s="11" t="s">
        <v>8323</v>
      </c>
      <c r="R2096" t="s">
        <v>8327</v>
      </c>
      <c r="S2096" s="15">
        <f t="shared" si="134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2"/>
        <v>100</v>
      </c>
      <c r="P2097" s="9">
        <f t="shared" si="133"/>
        <v>113.64</v>
      </c>
      <c r="Q2097" s="11" t="s">
        <v>8323</v>
      </c>
      <c r="R2097" t="s">
        <v>8327</v>
      </c>
      <c r="S2097" s="15">
        <f t="shared" si="134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2"/>
        <v>102</v>
      </c>
      <c r="P2098" s="9">
        <f t="shared" si="133"/>
        <v>43.57</v>
      </c>
      <c r="Q2098" s="11" t="s">
        <v>8323</v>
      </c>
      <c r="R2098" t="s">
        <v>8327</v>
      </c>
      <c r="S2098" s="15">
        <f t="shared" si="134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2"/>
        <v>100</v>
      </c>
      <c r="P2099" s="9">
        <f t="shared" si="133"/>
        <v>78.95</v>
      </c>
      <c r="Q2099" s="11" t="s">
        <v>8323</v>
      </c>
      <c r="R2099" t="s">
        <v>8327</v>
      </c>
      <c r="S2099" s="15">
        <f t="shared" si="134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2"/>
        <v>100</v>
      </c>
      <c r="P2100" s="9">
        <f t="shared" si="133"/>
        <v>188.13</v>
      </c>
      <c r="Q2100" s="11" t="s">
        <v>8323</v>
      </c>
      <c r="R2100" t="s">
        <v>8327</v>
      </c>
      <c r="S2100" s="15">
        <f t="shared" si="134"/>
        <v>40946.11383101852</v>
      </c>
      <c r="T2100">
        <f t="shared" si="131"/>
        <v>2012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2"/>
        <v>132</v>
      </c>
      <c r="P2101" s="9">
        <f t="shared" si="133"/>
        <v>63.03</v>
      </c>
      <c r="Q2101" s="11" t="s">
        <v>8323</v>
      </c>
      <c r="R2101" t="s">
        <v>8327</v>
      </c>
      <c r="S2101" s="15">
        <f t="shared" si="134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2"/>
        <v>137</v>
      </c>
      <c r="P2102" s="9">
        <f t="shared" si="133"/>
        <v>30.37</v>
      </c>
      <c r="Q2102" s="11" t="s">
        <v>8323</v>
      </c>
      <c r="R2102" t="s">
        <v>8327</v>
      </c>
      <c r="S2102" s="15">
        <f t="shared" si="134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2"/>
        <v>113</v>
      </c>
      <c r="P2103" s="9">
        <f t="shared" si="133"/>
        <v>51.48</v>
      </c>
      <c r="Q2103" s="11" t="s">
        <v>8323</v>
      </c>
      <c r="R2103" t="s">
        <v>8327</v>
      </c>
      <c r="S2103" s="15">
        <f t="shared" si="134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2"/>
        <v>136</v>
      </c>
      <c r="P2104" s="9">
        <f t="shared" si="133"/>
        <v>35.79</v>
      </c>
      <c r="Q2104" s="11" t="s">
        <v>8323</v>
      </c>
      <c r="R2104" t="s">
        <v>8327</v>
      </c>
      <c r="S2104" s="15">
        <f t="shared" si="134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2"/>
        <v>146</v>
      </c>
      <c r="P2105" s="9">
        <f t="shared" si="133"/>
        <v>98.82</v>
      </c>
      <c r="Q2105" s="11" t="s">
        <v>8323</v>
      </c>
      <c r="R2105" t="s">
        <v>8327</v>
      </c>
      <c r="S2105" s="15">
        <f t="shared" si="134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2"/>
        <v>130</v>
      </c>
      <c r="P2106" s="9">
        <f t="shared" si="133"/>
        <v>28</v>
      </c>
      <c r="Q2106" s="11" t="s">
        <v>8323</v>
      </c>
      <c r="R2106" t="s">
        <v>8327</v>
      </c>
      <c r="S2106" s="15">
        <f t="shared" si="134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2"/>
        <v>254</v>
      </c>
      <c r="P2107" s="9">
        <f t="shared" si="133"/>
        <v>51.31</v>
      </c>
      <c r="Q2107" s="11" t="s">
        <v>8323</v>
      </c>
      <c r="R2107" t="s">
        <v>8327</v>
      </c>
      <c r="S2107" s="15">
        <f t="shared" si="134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2"/>
        <v>107</v>
      </c>
      <c r="P2108" s="9">
        <f t="shared" si="133"/>
        <v>53.52</v>
      </c>
      <c r="Q2108" s="11" t="s">
        <v>8323</v>
      </c>
      <c r="R2108" t="s">
        <v>8327</v>
      </c>
      <c r="S2108" s="15">
        <f t="shared" si="134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2"/>
        <v>108</v>
      </c>
      <c r="P2109" s="9">
        <f t="shared" si="133"/>
        <v>37.15</v>
      </c>
      <c r="Q2109" s="11" t="s">
        <v>8323</v>
      </c>
      <c r="R2109" t="s">
        <v>8327</v>
      </c>
      <c r="S2109" s="15">
        <f t="shared" si="134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2"/>
        <v>107</v>
      </c>
      <c r="P2110" s="9">
        <f t="shared" si="133"/>
        <v>89.9</v>
      </c>
      <c r="Q2110" s="11" t="s">
        <v>8323</v>
      </c>
      <c r="R2110" t="s">
        <v>8327</v>
      </c>
      <c r="S2110" s="15">
        <f t="shared" si="134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2"/>
        <v>107</v>
      </c>
      <c r="P2111" s="9">
        <f t="shared" si="133"/>
        <v>106.53</v>
      </c>
      <c r="Q2111" s="11" t="s">
        <v>8323</v>
      </c>
      <c r="R2111" t="s">
        <v>8327</v>
      </c>
      <c r="S2111" s="15">
        <f t="shared" si="134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2"/>
        <v>100</v>
      </c>
      <c r="P2112" s="9">
        <f t="shared" si="133"/>
        <v>52.82</v>
      </c>
      <c r="Q2112" s="11" t="s">
        <v>8323</v>
      </c>
      <c r="R2112" t="s">
        <v>8327</v>
      </c>
      <c r="S2112" s="15">
        <f t="shared" si="134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2"/>
        <v>107</v>
      </c>
      <c r="P2113" s="9">
        <f t="shared" si="133"/>
        <v>54.62</v>
      </c>
      <c r="Q2113" s="11" t="s">
        <v>8323</v>
      </c>
      <c r="R2113" t="s">
        <v>8327</v>
      </c>
      <c r="S2113" s="15">
        <f t="shared" si="134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2"/>
        <v>100</v>
      </c>
      <c r="P2114" s="9">
        <f t="shared" si="133"/>
        <v>27.27</v>
      </c>
      <c r="Q2114" s="11" t="s">
        <v>8323</v>
      </c>
      <c r="R2114" t="s">
        <v>8327</v>
      </c>
      <c r="S2114" s="15">
        <f t="shared" si="134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si="133"/>
        <v>68.599999999999994</v>
      </c>
      <c r="Q2115" s="11" t="s">
        <v>8323</v>
      </c>
      <c r="R2115" t="s">
        <v>8327</v>
      </c>
      <c r="S2115" s="15">
        <f t="shared" si="134"/>
        <v>41870.86546296296</v>
      </c>
      <c r="T2115">
        <f t="shared" si="131"/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>
        <f t="shared" ref="T2116:T2179" si="135">YEAR(S2116)</f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ref="O2122:O2185" si="136">ROUND(E2122/D2122*100,0)</f>
        <v>101</v>
      </c>
      <c r="P2122" s="9">
        <f t="shared" ref="P2122:P2185" si="137">IFERROR(ROUND(E2122/L2122,2),0)</f>
        <v>116.96</v>
      </c>
      <c r="Q2122" s="11" t="s">
        <v>8323</v>
      </c>
      <c r="R2122" t="s">
        <v>8327</v>
      </c>
      <c r="S2122" s="15">
        <f t="shared" ref="S2122:S2185" si="138">(((J2122/60)/60)/24)+DATE(1970,1,1)</f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6"/>
        <v>1</v>
      </c>
      <c r="P2123" s="9">
        <f t="shared" si="137"/>
        <v>28.4</v>
      </c>
      <c r="Q2123" s="11" t="s">
        <v>8331</v>
      </c>
      <c r="R2123" t="s">
        <v>8332</v>
      </c>
      <c r="S2123" s="15">
        <f t="shared" si="138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6"/>
        <v>0</v>
      </c>
      <c r="P2124" s="9">
        <f t="shared" si="137"/>
        <v>103.33</v>
      </c>
      <c r="Q2124" s="11" t="s">
        <v>8331</v>
      </c>
      <c r="R2124" t="s">
        <v>8332</v>
      </c>
      <c r="S2124" s="15">
        <f t="shared" si="138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6"/>
        <v>10</v>
      </c>
      <c r="P2125" s="9">
        <f t="shared" si="137"/>
        <v>10</v>
      </c>
      <c r="Q2125" s="11" t="s">
        <v>8331</v>
      </c>
      <c r="R2125" t="s">
        <v>8332</v>
      </c>
      <c r="S2125" s="15">
        <f t="shared" si="138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6"/>
        <v>10</v>
      </c>
      <c r="P2126" s="9">
        <f t="shared" si="137"/>
        <v>23</v>
      </c>
      <c r="Q2126" s="11" t="s">
        <v>8331</v>
      </c>
      <c r="R2126" t="s">
        <v>8332</v>
      </c>
      <c r="S2126" s="15">
        <f t="shared" si="138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6"/>
        <v>1</v>
      </c>
      <c r="P2127" s="9">
        <f t="shared" si="137"/>
        <v>31.56</v>
      </c>
      <c r="Q2127" s="11" t="s">
        <v>8331</v>
      </c>
      <c r="R2127" t="s">
        <v>8332</v>
      </c>
      <c r="S2127" s="15">
        <f t="shared" si="138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6"/>
        <v>0</v>
      </c>
      <c r="P2128" s="9">
        <f t="shared" si="137"/>
        <v>5</v>
      </c>
      <c r="Q2128" s="11" t="s">
        <v>8331</v>
      </c>
      <c r="R2128" t="s">
        <v>8332</v>
      </c>
      <c r="S2128" s="15">
        <f t="shared" si="138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6"/>
        <v>29</v>
      </c>
      <c r="P2129" s="9">
        <f t="shared" si="137"/>
        <v>34.22</v>
      </c>
      <c r="Q2129" s="11" t="s">
        <v>8331</v>
      </c>
      <c r="R2129" t="s">
        <v>8332</v>
      </c>
      <c r="S2129" s="15">
        <f t="shared" si="138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6"/>
        <v>0</v>
      </c>
      <c r="P2130" s="9">
        <f t="shared" si="137"/>
        <v>25</v>
      </c>
      <c r="Q2130" s="11" t="s">
        <v>8331</v>
      </c>
      <c r="R2130" t="s">
        <v>8332</v>
      </c>
      <c r="S2130" s="15">
        <f t="shared" si="138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6"/>
        <v>12</v>
      </c>
      <c r="P2131" s="9">
        <f t="shared" si="137"/>
        <v>19.670000000000002</v>
      </c>
      <c r="Q2131" s="11" t="s">
        <v>8331</v>
      </c>
      <c r="R2131" t="s">
        <v>8332</v>
      </c>
      <c r="S2131" s="15">
        <f t="shared" si="138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6"/>
        <v>0</v>
      </c>
      <c r="P2132" s="9">
        <f t="shared" si="137"/>
        <v>21.25</v>
      </c>
      <c r="Q2132" s="11" t="s">
        <v>8331</v>
      </c>
      <c r="R2132" t="s">
        <v>8332</v>
      </c>
      <c r="S2132" s="15">
        <f t="shared" si="138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6"/>
        <v>5</v>
      </c>
      <c r="P2133" s="9">
        <f t="shared" si="137"/>
        <v>8.33</v>
      </c>
      <c r="Q2133" s="11" t="s">
        <v>8331</v>
      </c>
      <c r="R2133" t="s">
        <v>8332</v>
      </c>
      <c r="S2133" s="15">
        <f t="shared" si="138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6"/>
        <v>2</v>
      </c>
      <c r="P2134" s="9">
        <f t="shared" si="137"/>
        <v>21.34</v>
      </c>
      <c r="Q2134" s="11" t="s">
        <v>8331</v>
      </c>
      <c r="R2134" t="s">
        <v>8332</v>
      </c>
      <c r="S2134" s="15">
        <f t="shared" si="138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6"/>
        <v>2</v>
      </c>
      <c r="P2135" s="9">
        <f t="shared" si="137"/>
        <v>5.33</v>
      </c>
      <c r="Q2135" s="11" t="s">
        <v>8331</v>
      </c>
      <c r="R2135" t="s">
        <v>8332</v>
      </c>
      <c r="S2135" s="15">
        <f t="shared" si="138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6"/>
        <v>2</v>
      </c>
      <c r="P2136" s="9">
        <f t="shared" si="137"/>
        <v>34.67</v>
      </c>
      <c r="Q2136" s="11" t="s">
        <v>8331</v>
      </c>
      <c r="R2136" t="s">
        <v>8332</v>
      </c>
      <c r="S2136" s="15">
        <f t="shared" si="138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6"/>
        <v>10</v>
      </c>
      <c r="P2137" s="9">
        <f t="shared" si="137"/>
        <v>21.73</v>
      </c>
      <c r="Q2137" s="11" t="s">
        <v>8331</v>
      </c>
      <c r="R2137" t="s">
        <v>8332</v>
      </c>
      <c r="S2137" s="15">
        <f t="shared" si="138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6"/>
        <v>0</v>
      </c>
      <c r="P2138" s="9">
        <f t="shared" si="137"/>
        <v>11.92</v>
      </c>
      <c r="Q2138" s="11" t="s">
        <v>8331</v>
      </c>
      <c r="R2138" t="s">
        <v>8332</v>
      </c>
      <c r="S2138" s="15">
        <f t="shared" si="138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6"/>
        <v>28</v>
      </c>
      <c r="P2139" s="9">
        <f t="shared" si="137"/>
        <v>26.6</v>
      </c>
      <c r="Q2139" s="11" t="s">
        <v>8331</v>
      </c>
      <c r="R2139" t="s">
        <v>8332</v>
      </c>
      <c r="S2139" s="15">
        <f t="shared" si="138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6"/>
        <v>13</v>
      </c>
      <c r="P2140" s="9">
        <f t="shared" si="137"/>
        <v>10.67</v>
      </c>
      <c r="Q2140" s="11" t="s">
        <v>8331</v>
      </c>
      <c r="R2140" t="s">
        <v>8332</v>
      </c>
      <c r="S2140" s="15">
        <f t="shared" si="138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6"/>
        <v>5</v>
      </c>
      <c r="P2141" s="9">
        <f t="shared" si="137"/>
        <v>29.04</v>
      </c>
      <c r="Q2141" s="11" t="s">
        <v>8331</v>
      </c>
      <c r="R2141" t="s">
        <v>8332</v>
      </c>
      <c r="S2141" s="15">
        <f t="shared" si="138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6"/>
        <v>0</v>
      </c>
      <c r="P2142" s="9">
        <f t="shared" si="137"/>
        <v>50.91</v>
      </c>
      <c r="Q2142" s="11" t="s">
        <v>8331</v>
      </c>
      <c r="R2142" t="s">
        <v>8332</v>
      </c>
      <c r="S2142" s="15">
        <f t="shared" si="138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6"/>
        <v>0</v>
      </c>
      <c r="P2143" s="9">
        <f t="shared" si="137"/>
        <v>0</v>
      </c>
      <c r="Q2143" s="11" t="s">
        <v>8331</v>
      </c>
      <c r="R2143" t="s">
        <v>8332</v>
      </c>
      <c r="S2143" s="15">
        <f t="shared" si="138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6"/>
        <v>6</v>
      </c>
      <c r="P2144" s="9">
        <f t="shared" si="137"/>
        <v>50.08</v>
      </c>
      <c r="Q2144" s="11" t="s">
        <v>8331</v>
      </c>
      <c r="R2144" t="s">
        <v>8332</v>
      </c>
      <c r="S2144" s="15">
        <f t="shared" si="138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6"/>
        <v>11</v>
      </c>
      <c r="P2145" s="9">
        <f t="shared" si="137"/>
        <v>45</v>
      </c>
      <c r="Q2145" s="11" t="s">
        <v>8331</v>
      </c>
      <c r="R2145" t="s">
        <v>8332</v>
      </c>
      <c r="S2145" s="15">
        <f t="shared" si="138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6"/>
        <v>2</v>
      </c>
      <c r="P2146" s="9">
        <f t="shared" si="137"/>
        <v>25.29</v>
      </c>
      <c r="Q2146" s="11" t="s">
        <v>8331</v>
      </c>
      <c r="R2146" t="s">
        <v>8332</v>
      </c>
      <c r="S2146" s="15">
        <f t="shared" si="138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6"/>
        <v>30</v>
      </c>
      <c r="P2147" s="9">
        <f t="shared" si="137"/>
        <v>51.29</v>
      </c>
      <c r="Q2147" s="11" t="s">
        <v>8331</v>
      </c>
      <c r="R2147" t="s">
        <v>8332</v>
      </c>
      <c r="S2147" s="15">
        <f t="shared" si="138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6"/>
        <v>0</v>
      </c>
      <c r="P2148" s="9">
        <f t="shared" si="137"/>
        <v>1</v>
      </c>
      <c r="Q2148" s="11" t="s">
        <v>8331</v>
      </c>
      <c r="R2148" t="s">
        <v>8332</v>
      </c>
      <c r="S2148" s="15">
        <f t="shared" si="138"/>
        <v>42397.679513888885</v>
      </c>
      <c r="T2148">
        <f t="shared" si="135"/>
        <v>2016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6"/>
        <v>1</v>
      </c>
      <c r="P2149" s="9">
        <f t="shared" si="137"/>
        <v>49.38</v>
      </c>
      <c r="Q2149" s="11" t="s">
        <v>8331</v>
      </c>
      <c r="R2149" t="s">
        <v>8332</v>
      </c>
      <c r="S2149" s="15">
        <f t="shared" si="138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6"/>
        <v>2</v>
      </c>
      <c r="P2150" s="9">
        <f t="shared" si="137"/>
        <v>1</v>
      </c>
      <c r="Q2150" s="11" t="s">
        <v>8331</v>
      </c>
      <c r="R2150" t="s">
        <v>8332</v>
      </c>
      <c r="S2150" s="15">
        <f t="shared" si="138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6"/>
        <v>0</v>
      </c>
      <c r="P2151" s="9">
        <f t="shared" si="137"/>
        <v>0</v>
      </c>
      <c r="Q2151" s="11" t="s">
        <v>8331</v>
      </c>
      <c r="R2151" t="s">
        <v>8332</v>
      </c>
      <c r="S2151" s="15">
        <f t="shared" si="138"/>
        <v>40355.024953703702</v>
      </c>
      <c r="T2151">
        <f t="shared" si="135"/>
        <v>2010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6"/>
        <v>1</v>
      </c>
      <c r="P2152" s="9">
        <f t="shared" si="137"/>
        <v>101.25</v>
      </c>
      <c r="Q2152" s="11" t="s">
        <v>8331</v>
      </c>
      <c r="R2152" t="s">
        <v>8332</v>
      </c>
      <c r="S2152" s="15">
        <f t="shared" si="138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6"/>
        <v>0</v>
      </c>
      <c r="P2153" s="9">
        <f t="shared" si="137"/>
        <v>19.670000000000002</v>
      </c>
      <c r="Q2153" s="11" t="s">
        <v>8331</v>
      </c>
      <c r="R2153" t="s">
        <v>8332</v>
      </c>
      <c r="S2153" s="15">
        <f t="shared" si="138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6"/>
        <v>0</v>
      </c>
      <c r="P2154" s="9">
        <f t="shared" si="137"/>
        <v>12.5</v>
      </c>
      <c r="Q2154" s="11" t="s">
        <v>8331</v>
      </c>
      <c r="R2154" t="s">
        <v>8332</v>
      </c>
      <c r="S2154" s="15">
        <f t="shared" si="138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6"/>
        <v>0</v>
      </c>
      <c r="P2155" s="9">
        <f t="shared" si="137"/>
        <v>8.5</v>
      </c>
      <c r="Q2155" s="11" t="s">
        <v>8331</v>
      </c>
      <c r="R2155" t="s">
        <v>8332</v>
      </c>
      <c r="S2155" s="15">
        <f t="shared" si="138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6"/>
        <v>1</v>
      </c>
      <c r="P2156" s="9">
        <f t="shared" si="137"/>
        <v>1</v>
      </c>
      <c r="Q2156" s="11" t="s">
        <v>8331</v>
      </c>
      <c r="R2156" t="s">
        <v>8332</v>
      </c>
      <c r="S2156" s="15">
        <f t="shared" si="138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6"/>
        <v>2</v>
      </c>
      <c r="P2157" s="9">
        <f t="shared" si="137"/>
        <v>23</v>
      </c>
      <c r="Q2157" s="11" t="s">
        <v>8331</v>
      </c>
      <c r="R2157" t="s">
        <v>8332</v>
      </c>
      <c r="S2157" s="15">
        <f t="shared" si="138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6"/>
        <v>3</v>
      </c>
      <c r="P2158" s="9">
        <f t="shared" si="137"/>
        <v>17.989999999999998</v>
      </c>
      <c r="Q2158" s="11" t="s">
        <v>8331</v>
      </c>
      <c r="R2158" t="s">
        <v>8332</v>
      </c>
      <c r="S2158" s="15">
        <f t="shared" si="138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6"/>
        <v>28</v>
      </c>
      <c r="P2159" s="9">
        <f t="shared" si="137"/>
        <v>370.95</v>
      </c>
      <c r="Q2159" s="11" t="s">
        <v>8331</v>
      </c>
      <c r="R2159" t="s">
        <v>8332</v>
      </c>
      <c r="S2159" s="15">
        <f t="shared" si="138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6"/>
        <v>7</v>
      </c>
      <c r="P2160" s="9">
        <f t="shared" si="137"/>
        <v>63.57</v>
      </c>
      <c r="Q2160" s="11" t="s">
        <v>8331</v>
      </c>
      <c r="R2160" t="s">
        <v>8332</v>
      </c>
      <c r="S2160" s="15">
        <f t="shared" si="138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6"/>
        <v>1</v>
      </c>
      <c r="P2161" s="9">
        <f t="shared" si="137"/>
        <v>13</v>
      </c>
      <c r="Q2161" s="11" t="s">
        <v>8331</v>
      </c>
      <c r="R2161" t="s">
        <v>8332</v>
      </c>
      <c r="S2161" s="15">
        <f t="shared" si="138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6"/>
        <v>1</v>
      </c>
      <c r="P2162" s="9">
        <f t="shared" si="137"/>
        <v>5.31</v>
      </c>
      <c r="Q2162" s="11" t="s">
        <v>8331</v>
      </c>
      <c r="R2162" t="s">
        <v>8332</v>
      </c>
      <c r="S2162" s="15">
        <f t="shared" si="138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6"/>
        <v>116</v>
      </c>
      <c r="P2163" s="9">
        <f t="shared" si="137"/>
        <v>35.619999999999997</v>
      </c>
      <c r="Q2163" s="11" t="s">
        <v>8323</v>
      </c>
      <c r="R2163" t="s">
        <v>8324</v>
      </c>
      <c r="S2163" s="15">
        <f t="shared" si="138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6"/>
        <v>112</v>
      </c>
      <c r="P2164" s="9">
        <f t="shared" si="137"/>
        <v>87.1</v>
      </c>
      <c r="Q2164" s="11" t="s">
        <v>8323</v>
      </c>
      <c r="R2164" t="s">
        <v>8324</v>
      </c>
      <c r="S2164" s="15">
        <f t="shared" si="138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6"/>
        <v>132</v>
      </c>
      <c r="P2165" s="9">
        <f t="shared" si="137"/>
        <v>75.11</v>
      </c>
      <c r="Q2165" s="11" t="s">
        <v>8323</v>
      </c>
      <c r="R2165" t="s">
        <v>8324</v>
      </c>
      <c r="S2165" s="15">
        <f t="shared" si="138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6"/>
        <v>103</v>
      </c>
      <c r="P2166" s="9">
        <f t="shared" si="137"/>
        <v>68.010000000000005</v>
      </c>
      <c r="Q2166" s="11" t="s">
        <v>8323</v>
      </c>
      <c r="R2166" t="s">
        <v>8324</v>
      </c>
      <c r="S2166" s="15">
        <f t="shared" si="138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6"/>
        <v>139</v>
      </c>
      <c r="P2167" s="9">
        <f t="shared" si="137"/>
        <v>29.62</v>
      </c>
      <c r="Q2167" s="11" t="s">
        <v>8323</v>
      </c>
      <c r="R2167" t="s">
        <v>8324</v>
      </c>
      <c r="S2167" s="15">
        <f t="shared" si="138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6"/>
        <v>147</v>
      </c>
      <c r="P2168" s="9">
        <f t="shared" si="137"/>
        <v>91.63</v>
      </c>
      <c r="Q2168" s="11" t="s">
        <v>8323</v>
      </c>
      <c r="R2168" t="s">
        <v>8324</v>
      </c>
      <c r="S2168" s="15">
        <f t="shared" si="138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6"/>
        <v>120</v>
      </c>
      <c r="P2169" s="9">
        <f t="shared" si="137"/>
        <v>22.5</v>
      </c>
      <c r="Q2169" s="11" t="s">
        <v>8323</v>
      </c>
      <c r="R2169" t="s">
        <v>8324</v>
      </c>
      <c r="S2169" s="15">
        <f t="shared" si="138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6"/>
        <v>122</v>
      </c>
      <c r="P2170" s="9">
        <f t="shared" si="137"/>
        <v>64.37</v>
      </c>
      <c r="Q2170" s="11" t="s">
        <v>8323</v>
      </c>
      <c r="R2170" t="s">
        <v>8324</v>
      </c>
      <c r="S2170" s="15">
        <f t="shared" si="138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6"/>
        <v>100</v>
      </c>
      <c r="P2171" s="9">
        <f t="shared" si="137"/>
        <v>21.86</v>
      </c>
      <c r="Q2171" s="11" t="s">
        <v>8323</v>
      </c>
      <c r="R2171" t="s">
        <v>8324</v>
      </c>
      <c r="S2171" s="15">
        <f t="shared" si="138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6"/>
        <v>181</v>
      </c>
      <c r="P2172" s="9">
        <f t="shared" si="137"/>
        <v>33.32</v>
      </c>
      <c r="Q2172" s="11" t="s">
        <v>8323</v>
      </c>
      <c r="R2172" t="s">
        <v>8324</v>
      </c>
      <c r="S2172" s="15">
        <f t="shared" si="138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6"/>
        <v>106</v>
      </c>
      <c r="P2173" s="9">
        <f t="shared" si="137"/>
        <v>90.28</v>
      </c>
      <c r="Q2173" s="11" t="s">
        <v>8323</v>
      </c>
      <c r="R2173" t="s">
        <v>8324</v>
      </c>
      <c r="S2173" s="15">
        <f t="shared" si="138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6"/>
        <v>100</v>
      </c>
      <c r="P2174" s="9">
        <f t="shared" si="137"/>
        <v>76.92</v>
      </c>
      <c r="Q2174" s="11" t="s">
        <v>8323</v>
      </c>
      <c r="R2174" t="s">
        <v>8324</v>
      </c>
      <c r="S2174" s="15">
        <f t="shared" si="138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6"/>
        <v>127</v>
      </c>
      <c r="P2175" s="9">
        <f t="shared" si="137"/>
        <v>59.23</v>
      </c>
      <c r="Q2175" s="11" t="s">
        <v>8323</v>
      </c>
      <c r="R2175" t="s">
        <v>8324</v>
      </c>
      <c r="S2175" s="15">
        <f t="shared" si="138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6"/>
        <v>103</v>
      </c>
      <c r="P2176" s="9">
        <f t="shared" si="137"/>
        <v>65.38</v>
      </c>
      <c r="Q2176" s="11" t="s">
        <v>8323</v>
      </c>
      <c r="R2176" t="s">
        <v>8324</v>
      </c>
      <c r="S2176" s="15">
        <f t="shared" si="138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6"/>
        <v>250</v>
      </c>
      <c r="P2177" s="9">
        <f t="shared" si="137"/>
        <v>67.31</v>
      </c>
      <c r="Q2177" s="11" t="s">
        <v>8323</v>
      </c>
      <c r="R2177" t="s">
        <v>8324</v>
      </c>
      <c r="S2177" s="15">
        <f t="shared" si="138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6"/>
        <v>126</v>
      </c>
      <c r="P2178" s="9">
        <f t="shared" si="137"/>
        <v>88.75</v>
      </c>
      <c r="Q2178" s="11" t="s">
        <v>8323</v>
      </c>
      <c r="R2178" t="s">
        <v>8324</v>
      </c>
      <c r="S2178" s="15">
        <f t="shared" si="138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si="137"/>
        <v>65.87</v>
      </c>
      <c r="Q2179" s="11" t="s">
        <v>8323</v>
      </c>
      <c r="R2179" t="s">
        <v>8324</v>
      </c>
      <c r="S2179" s="15">
        <f t="shared" si="138"/>
        <v>42502.250775462962</v>
      </c>
      <c r="T2179">
        <f t="shared" si="135"/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>
        <f t="shared" ref="T2180:T2243" si="139">YEAR(S2180)</f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ref="O2186:O2249" si="140">ROUND(E2186/D2186*100,0)</f>
        <v>285</v>
      </c>
      <c r="P2186" s="9">
        <f t="shared" ref="P2186:P2249" si="141">IFERROR(ROUND(E2186/L2186,2),0)</f>
        <v>107.05</v>
      </c>
      <c r="Q2186" s="11" t="s">
        <v>8331</v>
      </c>
      <c r="R2186" t="s">
        <v>8349</v>
      </c>
      <c r="S2186" s="15">
        <f t="shared" ref="S2186:S2249" si="142">(((J2186/60)/60)/24)+DATE(1970,1,1)</f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40"/>
        <v>1857</v>
      </c>
      <c r="P2187" s="9">
        <f t="shared" si="141"/>
        <v>149.03</v>
      </c>
      <c r="Q2187" s="11" t="s">
        <v>8331</v>
      </c>
      <c r="R2187" t="s">
        <v>8349</v>
      </c>
      <c r="S2187" s="15">
        <f t="shared" si="142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0"/>
        <v>110</v>
      </c>
      <c r="P2188" s="9">
        <f t="shared" si="141"/>
        <v>55.96</v>
      </c>
      <c r="Q2188" s="11" t="s">
        <v>8331</v>
      </c>
      <c r="R2188" t="s">
        <v>8349</v>
      </c>
      <c r="S2188" s="15">
        <f t="shared" si="142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0"/>
        <v>1015</v>
      </c>
      <c r="P2189" s="9">
        <f t="shared" si="141"/>
        <v>56.97</v>
      </c>
      <c r="Q2189" s="11" t="s">
        <v>8331</v>
      </c>
      <c r="R2189" t="s">
        <v>8349</v>
      </c>
      <c r="S2189" s="15">
        <f t="shared" si="142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0"/>
        <v>412</v>
      </c>
      <c r="P2190" s="9">
        <f t="shared" si="141"/>
        <v>44.06</v>
      </c>
      <c r="Q2190" s="11" t="s">
        <v>8331</v>
      </c>
      <c r="R2190" t="s">
        <v>8349</v>
      </c>
      <c r="S2190" s="15">
        <f t="shared" si="142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0"/>
        <v>503</v>
      </c>
      <c r="P2191" s="9">
        <f t="shared" si="141"/>
        <v>68.63</v>
      </c>
      <c r="Q2191" s="11" t="s">
        <v>8331</v>
      </c>
      <c r="R2191" t="s">
        <v>8349</v>
      </c>
      <c r="S2191" s="15">
        <f t="shared" si="142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0"/>
        <v>185</v>
      </c>
      <c r="P2192" s="9">
        <f t="shared" si="141"/>
        <v>65.319999999999993</v>
      </c>
      <c r="Q2192" s="11" t="s">
        <v>8331</v>
      </c>
      <c r="R2192" t="s">
        <v>8349</v>
      </c>
      <c r="S2192" s="15">
        <f t="shared" si="142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0"/>
        <v>120</v>
      </c>
      <c r="P2193" s="9">
        <f t="shared" si="141"/>
        <v>35.92</v>
      </c>
      <c r="Q2193" s="11" t="s">
        <v>8331</v>
      </c>
      <c r="R2193" t="s">
        <v>8349</v>
      </c>
      <c r="S2193" s="15">
        <f t="shared" si="142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0"/>
        <v>1081</v>
      </c>
      <c r="P2194" s="9">
        <f t="shared" si="141"/>
        <v>40.07</v>
      </c>
      <c r="Q2194" s="11" t="s">
        <v>8331</v>
      </c>
      <c r="R2194" t="s">
        <v>8349</v>
      </c>
      <c r="S2194" s="15">
        <f t="shared" si="142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0"/>
        <v>452</v>
      </c>
      <c r="P2195" s="9">
        <f t="shared" si="141"/>
        <v>75.650000000000006</v>
      </c>
      <c r="Q2195" s="11" t="s">
        <v>8331</v>
      </c>
      <c r="R2195" t="s">
        <v>8349</v>
      </c>
      <c r="S2195" s="15">
        <f t="shared" si="142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0"/>
        <v>537</v>
      </c>
      <c r="P2196" s="9">
        <f t="shared" si="141"/>
        <v>61.2</v>
      </c>
      <c r="Q2196" s="11" t="s">
        <v>8331</v>
      </c>
      <c r="R2196" t="s">
        <v>8349</v>
      </c>
      <c r="S2196" s="15">
        <f t="shared" si="142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0"/>
        <v>120</v>
      </c>
      <c r="P2197" s="9">
        <f t="shared" si="141"/>
        <v>48.13</v>
      </c>
      <c r="Q2197" s="11" t="s">
        <v>8331</v>
      </c>
      <c r="R2197" t="s">
        <v>8349</v>
      </c>
      <c r="S2197" s="15">
        <f t="shared" si="142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0"/>
        <v>114</v>
      </c>
      <c r="P2198" s="9">
        <f t="shared" si="141"/>
        <v>68.11</v>
      </c>
      <c r="Q2198" s="11" t="s">
        <v>8331</v>
      </c>
      <c r="R2198" t="s">
        <v>8349</v>
      </c>
      <c r="S2198" s="15">
        <f t="shared" si="142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0"/>
        <v>951</v>
      </c>
      <c r="P2199" s="9">
        <f t="shared" si="141"/>
        <v>65.89</v>
      </c>
      <c r="Q2199" s="11" t="s">
        <v>8331</v>
      </c>
      <c r="R2199" t="s">
        <v>8349</v>
      </c>
      <c r="S2199" s="15">
        <f t="shared" si="142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0"/>
        <v>133</v>
      </c>
      <c r="P2200" s="9">
        <f t="shared" si="141"/>
        <v>81.650000000000006</v>
      </c>
      <c r="Q2200" s="11" t="s">
        <v>8331</v>
      </c>
      <c r="R2200" t="s">
        <v>8349</v>
      </c>
      <c r="S2200" s="15">
        <f t="shared" si="142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0"/>
        <v>147</v>
      </c>
      <c r="P2201" s="9">
        <f t="shared" si="141"/>
        <v>52.7</v>
      </c>
      <c r="Q2201" s="11" t="s">
        <v>8331</v>
      </c>
      <c r="R2201" t="s">
        <v>8349</v>
      </c>
      <c r="S2201" s="15">
        <f t="shared" si="142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0"/>
        <v>542</v>
      </c>
      <c r="P2202" s="9">
        <f t="shared" si="141"/>
        <v>41.23</v>
      </c>
      <c r="Q2202" s="11" t="s">
        <v>8331</v>
      </c>
      <c r="R2202" t="s">
        <v>8349</v>
      </c>
      <c r="S2202" s="15">
        <f t="shared" si="142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0"/>
        <v>383</v>
      </c>
      <c r="P2203" s="9">
        <f t="shared" si="141"/>
        <v>15.04</v>
      </c>
      <c r="Q2203" s="11" t="s">
        <v>8323</v>
      </c>
      <c r="R2203" t="s">
        <v>8328</v>
      </c>
      <c r="S2203" s="15">
        <f t="shared" si="142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0"/>
        <v>704</v>
      </c>
      <c r="P2204" s="9">
        <f t="shared" si="141"/>
        <v>39.07</v>
      </c>
      <c r="Q2204" s="11" t="s">
        <v>8323</v>
      </c>
      <c r="R2204" t="s">
        <v>8328</v>
      </c>
      <c r="S2204" s="15">
        <f t="shared" si="142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0"/>
        <v>110</v>
      </c>
      <c r="P2205" s="9">
        <f t="shared" si="141"/>
        <v>43.82</v>
      </c>
      <c r="Q2205" s="11" t="s">
        <v>8323</v>
      </c>
      <c r="R2205" t="s">
        <v>8328</v>
      </c>
      <c r="S2205" s="15">
        <f t="shared" si="142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0"/>
        <v>133</v>
      </c>
      <c r="P2206" s="9">
        <f t="shared" si="141"/>
        <v>27.3</v>
      </c>
      <c r="Q2206" s="11" t="s">
        <v>8323</v>
      </c>
      <c r="R2206" t="s">
        <v>8328</v>
      </c>
      <c r="S2206" s="15">
        <f t="shared" si="142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0"/>
        <v>152</v>
      </c>
      <c r="P2207" s="9">
        <f t="shared" si="141"/>
        <v>42.22</v>
      </c>
      <c r="Q2207" s="11" t="s">
        <v>8323</v>
      </c>
      <c r="R2207" t="s">
        <v>8328</v>
      </c>
      <c r="S2207" s="15">
        <f t="shared" si="142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0"/>
        <v>103</v>
      </c>
      <c r="P2208" s="9">
        <f t="shared" si="141"/>
        <v>33.24</v>
      </c>
      <c r="Q2208" s="11" t="s">
        <v>8323</v>
      </c>
      <c r="R2208" t="s">
        <v>8328</v>
      </c>
      <c r="S2208" s="15">
        <f t="shared" si="142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0"/>
        <v>100</v>
      </c>
      <c r="P2209" s="9">
        <f t="shared" si="141"/>
        <v>285.70999999999998</v>
      </c>
      <c r="Q2209" s="11" t="s">
        <v>8323</v>
      </c>
      <c r="R2209" t="s">
        <v>8328</v>
      </c>
      <c r="S2209" s="15">
        <f t="shared" si="142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0"/>
        <v>102</v>
      </c>
      <c r="P2210" s="9">
        <f t="shared" si="141"/>
        <v>42.33</v>
      </c>
      <c r="Q2210" s="11" t="s">
        <v>8323</v>
      </c>
      <c r="R2210" t="s">
        <v>8328</v>
      </c>
      <c r="S2210" s="15">
        <f t="shared" si="142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0"/>
        <v>151</v>
      </c>
      <c r="P2211" s="9">
        <f t="shared" si="141"/>
        <v>50.27</v>
      </c>
      <c r="Q2211" s="11" t="s">
        <v>8323</v>
      </c>
      <c r="R2211" t="s">
        <v>8328</v>
      </c>
      <c r="S2211" s="15">
        <f t="shared" si="142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0"/>
        <v>111</v>
      </c>
      <c r="P2212" s="9">
        <f t="shared" si="141"/>
        <v>61.9</v>
      </c>
      <c r="Q2212" s="11" t="s">
        <v>8323</v>
      </c>
      <c r="R2212" t="s">
        <v>8328</v>
      </c>
      <c r="S2212" s="15">
        <f t="shared" si="142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0"/>
        <v>196</v>
      </c>
      <c r="P2213" s="9">
        <f t="shared" si="141"/>
        <v>40.75</v>
      </c>
      <c r="Q2213" s="11" t="s">
        <v>8323</v>
      </c>
      <c r="R2213" t="s">
        <v>8328</v>
      </c>
      <c r="S2213" s="15">
        <f t="shared" si="142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0"/>
        <v>114</v>
      </c>
      <c r="P2214" s="9">
        <f t="shared" si="141"/>
        <v>55.8</v>
      </c>
      <c r="Q2214" s="11" t="s">
        <v>8323</v>
      </c>
      <c r="R2214" t="s">
        <v>8328</v>
      </c>
      <c r="S2214" s="15">
        <f t="shared" si="142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0"/>
        <v>200</v>
      </c>
      <c r="P2215" s="9">
        <f t="shared" si="141"/>
        <v>10</v>
      </c>
      <c r="Q2215" s="11" t="s">
        <v>8323</v>
      </c>
      <c r="R2215" t="s">
        <v>8328</v>
      </c>
      <c r="S2215" s="15">
        <f t="shared" si="142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0"/>
        <v>293</v>
      </c>
      <c r="P2216" s="9">
        <f t="shared" si="141"/>
        <v>73.13</v>
      </c>
      <c r="Q2216" s="11" t="s">
        <v>8323</v>
      </c>
      <c r="R2216" t="s">
        <v>8328</v>
      </c>
      <c r="S2216" s="15">
        <f t="shared" si="142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0"/>
        <v>156</v>
      </c>
      <c r="P2217" s="9">
        <f t="shared" si="141"/>
        <v>26.06</v>
      </c>
      <c r="Q2217" s="11" t="s">
        <v>8323</v>
      </c>
      <c r="R2217" t="s">
        <v>8328</v>
      </c>
      <c r="S2217" s="15">
        <f t="shared" si="142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0"/>
        <v>106</v>
      </c>
      <c r="P2218" s="9">
        <f t="shared" si="141"/>
        <v>22.64</v>
      </c>
      <c r="Q2218" s="11" t="s">
        <v>8323</v>
      </c>
      <c r="R2218" t="s">
        <v>8328</v>
      </c>
      <c r="S2218" s="15">
        <f t="shared" si="142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0"/>
        <v>101</v>
      </c>
      <c r="P2219" s="9">
        <f t="shared" si="141"/>
        <v>47.22</v>
      </c>
      <c r="Q2219" s="11" t="s">
        <v>8323</v>
      </c>
      <c r="R2219" t="s">
        <v>8328</v>
      </c>
      <c r="S2219" s="15">
        <f t="shared" si="142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0"/>
        <v>123</v>
      </c>
      <c r="P2220" s="9">
        <f t="shared" si="141"/>
        <v>32.32</v>
      </c>
      <c r="Q2220" s="11" t="s">
        <v>8323</v>
      </c>
      <c r="R2220" t="s">
        <v>8328</v>
      </c>
      <c r="S2220" s="15">
        <f t="shared" si="142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0"/>
        <v>102</v>
      </c>
      <c r="P2221" s="9">
        <f t="shared" si="141"/>
        <v>53.42</v>
      </c>
      <c r="Q2221" s="11" t="s">
        <v>8323</v>
      </c>
      <c r="R2221" t="s">
        <v>8328</v>
      </c>
      <c r="S2221" s="15">
        <f t="shared" si="142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0"/>
        <v>101</v>
      </c>
      <c r="P2222" s="9">
        <f t="shared" si="141"/>
        <v>51.3</v>
      </c>
      <c r="Q2222" s="11" t="s">
        <v>8323</v>
      </c>
      <c r="R2222" t="s">
        <v>8328</v>
      </c>
      <c r="S2222" s="15">
        <f t="shared" si="142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0"/>
        <v>108</v>
      </c>
      <c r="P2223" s="9">
        <f t="shared" si="141"/>
        <v>37.200000000000003</v>
      </c>
      <c r="Q2223" s="11" t="s">
        <v>8331</v>
      </c>
      <c r="R2223" t="s">
        <v>8349</v>
      </c>
      <c r="S2223" s="15">
        <f t="shared" si="142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0"/>
        <v>163</v>
      </c>
      <c r="P2224" s="9">
        <f t="shared" si="141"/>
        <v>27.1</v>
      </c>
      <c r="Q2224" s="11" t="s">
        <v>8331</v>
      </c>
      <c r="R2224" t="s">
        <v>8349</v>
      </c>
      <c r="S2224" s="15">
        <f t="shared" si="142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0"/>
        <v>106</v>
      </c>
      <c r="P2225" s="9">
        <f t="shared" si="141"/>
        <v>206.31</v>
      </c>
      <c r="Q2225" s="11" t="s">
        <v>8331</v>
      </c>
      <c r="R2225" t="s">
        <v>8349</v>
      </c>
      <c r="S2225" s="15">
        <f t="shared" si="142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0"/>
        <v>243</v>
      </c>
      <c r="P2226" s="9">
        <f t="shared" si="141"/>
        <v>82.15</v>
      </c>
      <c r="Q2226" s="11" t="s">
        <v>8331</v>
      </c>
      <c r="R2226" t="s">
        <v>8349</v>
      </c>
      <c r="S2226" s="15">
        <f t="shared" si="142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0"/>
        <v>945</v>
      </c>
      <c r="P2227" s="9">
        <f t="shared" si="141"/>
        <v>164.8</v>
      </c>
      <c r="Q2227" s="11" t="s">
        <v>8331</v>
      </c>
      <c r="R2227" t="s">
        <v>8349</v>
      </c>
      <c r="S2227" s="15">
        <f t="shared" si="142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0"/>
        <v>108</v>
      </c>
      <c r="P2228" s="9">
        <f t="shared" si="141"/>
        <v>60.82</v>
      </c>
      <c r="Q2228" s="11" t="s">
        <v>8331</v>
      </c>
      <c r="R2228" t="s">
        <v>8349</v>
      </c>
      <c r="S2228" s="15">
        <f t="shared" si="142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0"/>
        <v>157</v>
      </c>
      <c r="P2229" s="9">
        <f t="shared" si="141"/>
        <v>67.97</v>
      </c>
      <c r="Q2229" s="11" t="s">
        <v>8331</v>
      </c>
      <c r="R2229" t="s">
        <v>8349</v>
      </c>
      <c r="S2229" s="15">
        <f t="shared" si="142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0"/>
        <v>1174</v>
      </c>
      <c r="P2230" s="9">
        <f t="shared" si="141"/>
        <v>81.56</v>
      </c>
      <c r="Q2230" s="11" t="s">
        <v>8331</v>
      </c>
      <c r="R2230" t="s">
        <v>8349</v>
      </c>
      <c r="S2230" s="15">
        <f t="shared" si="142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0"/>
        <v>171</v>
      </c>
      <c r="P2231" s="9">
        <f t="shared" si="141"/>
        <v>25.43</v>
      </c>
      <c r="Q2231" s="11" t="s">
        <v>8331</v>
      </c>
      <c r="R2231" t="s">
        <v>8349</v>
      </c>
      <c r="S2231" s="15">
        <f t="shared" si="142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0"/>
        <v>126</v>
      </c>
      <c r="P2232" s="9">
        <f t="shared" si="141"/>
        <v>21.5</v>
      </c>
      <c r="Q2232" s="11" t="s">
        <v>8331</v>
      </c>
      <c r="R2232" t="s">
        <v>8349</v>
      </c>
      <c r="S2232" s="15">
        <f t="shared" si="142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0"/>
        <v>1212</v>
      </c>
      <c r="P2233" s="9">
        <f t="shared" si="141"/>
        <v>27.23</v>
      </c>
      <c r="Q2233" s="11" t="s">
        <v>8331</v>
      </c>
      <c r="R2233" t="s">
        <v>8349</v>
      </c>
      <c r="S2233" s="15">
        <f t="shared" si="142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0"/>
        <v>496</v>
      </c>
      <c r="P2234" s="9">
        <f t="shared" si="141"/>
        <v>25.09</v>
      </c>
      <c r="Q2234" s="11" t="s">
        <v>8331</v>
      </c>
      <c r="R2234" t="s">
        <v>8349</v>
      </c>
      <c r="S2234" s="15">
        <f t="shared" si="142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0"/>
        <v>332</v>
      </c>
      <c r="P2235" s="9">
        <f t="shared" si="141"/>
        <v>21.23</v>
      </c>
      <c r="Q2235" s="11" t="s">
        <v>8331</v>
      </c>
      <c r="R2235" t="s">
        <v>8349</v>
      </c>
      <c r="S2235" s="15">
        <f t="shared" si="142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0"/>
        <v>1165</v>
      </c>
      <c r="P2236" s="9">
        <f t="shared" si="141"/>
        <v>41.61</v>
      </c>
      <c r="Q2236" s="11" t="s">
        <v>8331</v>
      </c>
      <c r="R2236" t="s">
        <v>8349</v>
      </c>
      <c r="S2236" s="15">
        <f t="shared" si="142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0"/>
        <v>153</v>
      </c>
      <c r="P2237" s="9">
        <f t="shared" si="141"/>
        <v>135.59</v>
      </c>
      <c r="Q2237" s="11" t="s">
        <v>8331</v>
      </c>
      <c r="R2237" t="s">
        <v>8349</v>
      </c>
      <c r="S2237" s="15">
        <f t="shared" si="142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0"/>
        <v>537</v>
      </c>
      <c r="P2238" s="9">
        <f t="shared" si="141"/>
        <v>22.12</v>
      </c>
      <c r="Q2238" s="11" t="s">
        <v>8331</v>
      </c>
      <c r="R2238" t="s">
        <v>8349</v>
      </c>
      <c r="S2238" s="15">
        <f t="shared" si="142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0"/>
        <v>353</v>
      </c>
      <c r="P2239" s="9">
        <f t="shared" si="141"/>
        <v>64.63</v>
      </c>
      <c r="Q2239" s="11" t="s">
        <v>8331</v>
      </c>
      <c r="R2239" t="s">
        <v>8349</v>
      </c>
      <c r="S2239" s="15">
        <f t="shared" si="142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0"/>
        <v>137</v>
      </c>
      <c r="P2240" s="9">
        <f t="shared" si="141"/>
        <v>69.569999999999993</v>
      </c>
      <c r="Q2240" s="11" t="s">
        <v>8331</v>
      </c>
      <c r="R2240" t="s">
        <v>8349</v>
      </c>
      <c r="S2240" s="15">
        <f t="shared" si="142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0"/>
        <v>128</v>
      </c>
      <c r="P2241" s="9">
        <f t="shared" si="141"/>
        <v>75.13</v>
      </c>
      <c r="Q2241" s="11" t="s">
        <v>8331</v>
      </c>
      <c r="R2241" t="s">
        <v>8349</v>
      </c>
      <c r="S2241" s="15">
        <f t="shared" si="142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0"/>
        <v>271</v>
      </c>
      <c r="P2242" s="9">
        <f t="shared" si="141"/>
        <v>140.97999999999999</v>
      </c>
      <c r="Q2242" s="11" t="s">
        <v>8331</v>
      </c>
      <c r="R2242" t="s">
        <v>8349</v>
      </c>
      <c r="S2242" s="15">
        <f t="shared" si="142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si="141"/>
        <v>49.47</v>
      </c>
      <c r="Q2243" s="11" t="s">
        <v>8331</v>
      </c>
      <c r="R2243" t="s">
        <v>8349</v>
      </c>
      <c r="S2243" s="15">
        <f t="shared" si="142"/>
        <v>42766.827546296292</v>
      </c>
      <c r="T2243">
        <f t="shared" si="139"/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>
        <f t="shared" ref="T2244:T2307" si="143">YEAR(S2244)</f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ref="O2250:O2313" si="144">ROUND(E2250/D2250*100,0)</f>
        <v>107</v>
      </c>
      <c r="P2250" s="9">
        <f t="shared" ref="P2250:P2313" si="145">IFERROR(ROUND(E2250/L2250,2),0)</f>
        <v>58.63</v>
      </c>
      <c r="Q2250" s="11" t="s">
        <v>8331</v>
      </c>
      <c r="R2250" t="s">
        <v>8349</v>
      </c>
      <c r="S2250" s="15">
        <f t="shared" ref="S2250:S2313" si="146">(((J2250/60)/60)/24)+DATE(1970,1,1)</f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4"/>
        <v>169</v>
      </c>
      <c r="P2251" s="9">
        <f t="shared" si="145"/>
        <v>32.82</v>
      </c>
      <c r="Q2251" s="11" t="s">
        <v>8331</v>
      </c>
      <c r="R2251" t="s">
        <v>8349</v>
      </c>
      <c r="S2251" s="15">
        <f t="shared" si="146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4"/>
        <v>975</v>
      </c>
      <c r="P2252" s="9">
        <f t="shared" si="145"/>
        <v>426.93</v>
      </c>
      <c r="Q2252" s="11" t="s">
        <v>8331</v>
      </c>
      <c r="R2252" t="s">
        <v>8349</v>
      </c>
      <c r="S2252" s="15">
        <f t="shared" si="146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4"/>
        <v>134</v>
      </c>
      <c r="P2253" s="9">
        <f t="shared" si="145"/>
        <v>23.81</v>
      </c>
      <c r="Q2253" s="11" t="s">
        <v>8331</v>
      </c>
      <c r="R2253" t="s">
        <v>8349</v>
      </c>
      <c r="S2253" s="15">
        <f t="shared" si="146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4"/>
        <v>272</v>
      </c>
      <c r="P2254" s="9">
        <f t="shared" si="145"/>
        <v>98.41</v>
      </c>
      <c r="Q2254" s="11" t="s">
        <v>8331</v>
      </c>
      <c r="R2254" t="s">
        <v>8349</v>
      </c>
      <c r="S2254" s="15">
        <f t="shared" si="146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4"/>
        <v>113</v>
      </c>
      <c r="P2255" s="9">
        <f t="shared" si="145"/>
        <v>107.32</v>
      </c>
      <c r="Q2255" s="11" t="s">
        <v>8331</v>
      </c>
      <c r="R2255" t="s">
        <v>8349</v>
      </c>
      <c r="S2255" s="15">
        <f t="shared" si="146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4"/>
        <v>460</v>
      </c>
      <c r="P2256" s="9">
        <f t="shared" si="145"/>
        <v>11.67</v>
      </c>
      <c r="Q2256" s="11" t="s">
        <v>8331</v>
      </c>
      <c r="R2256" t="s">
        <v>8349</v>
      </c>
      <c r="S2256" s="15">
        <f t="shared" si="146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4"/>
        <v>287</v>
      </c>
      <c r="P2257" s="9">
        <f t="shared" si="145"/>
        <v>41.78</v>
      </c>
      <c r="Q2257" s="11" t="s">
        <v>8331</v>
      </c>
      <c r="R2257" t="s">
        <v>8349</v>
      </c>
      <c r="S2257" s="15">
        <f t="shared" si="146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4"/>
        <v>223</v>
      </c>
      <c r="P2258" s="9">
        <f t="shared" si="145"/>
        <v>21.38</v>
      </c>
      <c r="Q2258" s="11" t="s">
        <v>8331</v>
      </c>
      <c r="R2258" t="s">
        <v>8349</v>
      </c>
      <c r="S2258" s="15">
        <f t="shared" si="146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4"/>
        <v>636</v>
      </c>
      <c r="P2259" s="9">
        <f t="shared" si="145"/>
        <v>94.1</v>
      </c>
      <c r="Q2259" s="11" t="s">
        <v>8331</v>
      </c>
      <c r="R2259" t="s">
        <v>8349</v>
      </c>
      <c r="S2259" s="15">
        <f t="shared" si="146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4"/>
        <v>147</v>
      </c>
      <c r="P2260" s="9">
        <f t="shared" si="145"/>
        <v>15.72</v>
      </c>
      <c r="Q2260" s="11" t="s">
        <v>8331</v>
      </c>
      <c r="R2260" t="s">
        <v>8349</v>
      </c>
      <c r="S2260" s="15">
        <f t="shared" si="146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4"/>
        <v>1867</v>
      </c>
      <c r="P2261" s="9">
        <f t="shared" si="145"/>
        <v>90.64</v>
      </c>
      <c r="Q2261" s="11" t="s">
        <v>8331</v>
      </c>
      <c r="R2261" t="s">
        <v>8349</v>
      </c>
      <c r="S2261" s="15">
        <f t="shared" si="146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4"/>
        <v>327</v>
      </c>
      <c r="P2262" s="9">
        <f t="shared" si="145"/>
        <v>97.3</v>
      </c>
      <c r="Q2262" s="11" t="s">
        <v>8331</v>
      </c>
      <c r="R2262" t="s">
        <v>8349</v>
      </c>
      <c r="S2262" s="15">
        <f t="shared" si="146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4"/>
        <v>780</v>
      </c>
      <c r="P2263" s="9">
        <f t="shared" si="145"/>
        <v>37.119999999999997</v>
      </c>
      <c r="Q2263" s="11" t="s">
        <v>8331</v>
      </c>
      <c r="R2263" t="s">
        <v>8349</v>
      </c>
      <c r="S2263" s="15">
        <f t="shared" si="146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4"/>
        <v>154</v>
      </c>
      <c r="P2264" s="9">
        <f t="shared" si="145"/>
        <v>28.1</v>
      </c>
      <c r="Q2264" s="11" t="s">
        <v>8331</v>
      </c>
      <c r="R2264" t="s">
        <v>8349</v>
      </c>
      <c r="S2264" s="15">
        <f t="shared" si="146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4"/>
        <v>116</v>
      </c>
      <c r="P2265" s="9">
        <f t="shared" si="145"/>
        <v>144.43</v>
      </c>
      <c r="Q2265" s="11" t="s">
        <v>8331</v>
      </c>
      <c r="R2265" t="s">
        <v>8349</v>
      </c>
      <c r="S2265" s="15">
        <f t="shared" si="146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4"/>
        <v>180</v>
      </c>
      <c r="P2266" s="9">
        <f t="shared" si="145"/>
        <v>24.27</v>
      </c>
      <c r="Q2266" s="11" t="s">
        <v>8331</v>
      </c>
      <c r="R2266" t="s">
        <v>8349</v>
      </c>
      <c r="S2266" s="15">
        <f t="shared" si="146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4"/>
        <v>299</v>
      </c>
      <c r="P2267" s="9">
        <f t="shared" si="145"/>
        <v>35.119999999999997</v>
      </c>
      <c r="Q2267" s="11" t="s">
        <v>8331</v>
      </c>
      <c r="R2267" t="s">
        <v>8349</v>
      </c>
      <c r="S2267" s="15">
        <f t="shared" si="146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4"/>
        <v>320</v>
      </c>
      <c r="P2268" s="9">
        <f t="shared" si="145"/>
        <v>24.76</v>
      </c>
      <c r="Q2268" s="11" t="s">
        <v>8331</v>
      </c>
      <c r="R2268" t="s">
        <v>8349</v>
      </c>
      <c r="S2268" s="15">
        <f t="shared" si="146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4"/>
        <v>381</v>
      </c>
      <c r="P2269" s="9">
        <f t="shared" si="145"/>
        <v>188.38</v>
      </c>
      <c r="Q2269" s="11" t="s">
        <v>8331</v>
      </c>
      <c r="R2269" t="s">
        <v>8349</v>
      </c>
      <c r="S2269" s="15">
        <f t="shared" si="146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4"/>
        <v>103</v>
      </c>
      <c r="P2270" s="9">
        <f t="shared" si="145"/>
        <v>148.08000000000001</v>
      </c>
      <c r="Q2270" s="11" t="s">
        <v>8331</v>
      </c>
      <c r="R2270" t="s">
        <v>8349</v>
      </c>
      <c r="S2270" s="15">
        <f t="shared" si="146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4"/>
        <v>1802</v>
      </c>
      <c r="P2271" s="9">
        <f t="shared" si="145"/>
        <v>49.93</v>
      </c>
      <c r="Q2271" s="11" t="s">
        <v>8331</v>
      </c>
      <c r="R2271" t="s">
        <v>8349</v>
      </c>
      <c r="S2271" s="15">
        <f t="shared" si="146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4"/>
        <v>720</v>
      </c>
      <c r="P2272" s="9">
        <f t="shared" si="145"/>
        <v>107.82</v>
      </c>
      <c r="Q2272" s="11" t="s">
        <v>8331</v>
      </c>
      <c r="R2272" t="s">
        <v>8349</v>
      </c>
      <c r="S2272" s="15">
        <f t="shared" si="146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4"/>
        <v>283</v>
      </c>
      <c r="P2273" s="9">
        <f t="shared" si="145"/>
        <v>42.63</v>
      </c>
      <c r="Q2273" s="11" t="s">
        <v>8331</v>
      </c>
      <c r="R2273" t="s">
        <v>8349</v>
      </c>
      <c r="S2273" s="15">
        <f t="shared" si="146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4"/>
        <v>1357</v>
      </c>
      <c r="P2274" s="9">
        <f t="shared" si="145"/>
        <v>14.37</v>
      </c>
      <c r="Q2274" s="11" t="s">
        <v>8331</v>
      </c>
      <c r="R2274" t="s">
        <v>8349</v>
      </c>
      <c r="S2274" s="15">
        <f t="shared" si="146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4"/>
        <v>220</v>
      </c>
      <c r="P2275" s="9">
        <f t="shared" si="145"/>
        <v>37.479999999999997</v>
      </c>
      <c r="Q2275" s="11" t="s">
        <v>8331</v>
      </c>
      <c r="R2275" t="s">
        <v>8349</v>
      </c>
      <c r="S2275" s="15">
        <f t="shared" si="146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4"/>
        <v>120</v>
      </c>
      <c r="P2276" s="9">
        <f t="shared" si="145"/>
        <v>30.2</v>
      </c>
      <c r="Q2276" s="11" t="s">
        <v>8331</v>
      </c>
      <c r="R2276" t="s">
        <v>8349</v>
      </c>
      <c r="S2276" s="15">
        <f t="shared" si="146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4"/>
        <v>408</v>
      </c>
      <c r="P2277" s="9">
        <f t="shared" si="145"/>
        <v>33.549999999999997</v>
      </c>
      <c r="Q2277" s="11" t="s">
        <v>8331</v>
      </c>
      <c r="R2277" t="s">
        <v>8349</v>
      </c>
      <c r="S2277" s="15">
        <f t="shared" si="146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4"/>
        <v>106</v>
      </c>
      <c r="P2278" s="9">
        <f t="shared" si="145"/>
        <v>64.75</v>
      </c>
      <c r="Q2278" s="11" t="s">
        <v>8331</v>
      </c>
      <c r="R2278" t="s">
        <v>8349</v>
      </c>
      <c r="S2278" s="15">
        <f t="shared" si="146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4"/>
        <v>141</v>
      </c>
      <c r="P2279" s="9">
        <f t="shared" si="145"/>
        <v>57.93</v>
      </c>
      <c r="Q2279" s="11" t="s">
        <v>8331</v>
      </c>
      <c r="R2279" t="s">
        <v>8349</v>
      </c>
      <c r="S2279" s="15">
        <f t="shared" si="146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4"/>
        <v>271</v>
      </c>
      <c r="P2280" s="9">
        <f t="shared" si="145"/>
        <v>53.08</v>
      </c>
      <c r="Q2280" s="11" t="s">
        <v>8331</v>
      </c>
      <c r="R2280" t="s">
        <v>8349</v>
      </c>
      <c r="S2280" s="15">
        <f t="shared" si="146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4"/>
        <v>154</v>
      </c>
      <c r="P2281" s="9">
        <f t="shared" si="145"/>
        <v>48.06</v>
      </c>
      <c r="Q2281" s="11" t="s">
        <v>8331</v>
      </c>
      <c r="R2281" t="s">
        <v>8349</v>
      </c>
      <c r="S2281" s="15">
        <f t="shared" si="146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4"/>
        <v>404</v>
      </c>
      <c r="P2282" s="9">
        <f t="shared" si="145"/>
        <v>82.4</v>
      </c>
      <c r="Q2282" s="11" t="s">
        <v>8331</v>
      </c>
      <c r="R2282" t="s">
        <v>8349</v>
      </c>
      <c r="S2282" s="15">
        <f t="shared" si="146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4"/>
        <v>185</v>
      </c>
      <c r="P2283" s="9">
        <f t="shared" si="145"/>
        <v>50.45</v>
      </c>
      <c r="Q2283" s="11" t="s">
        <v>8323</v>
      </c>
      <c r="R2283" t="s">
        <v>8324</v>
      </c>
      <c r="S2283" s="15">
        <f t="shared" si="146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4"/>
        <v>185</v>
      </c>
      <c r="P2284" s="9">
        <f t="shared" si="145"/>
        <v>115.83</v>
      </c>
      <c r="Q2284" s="11" t="s">
        <v>8323</v>
      </c>
      <c r="R2284" t="s">
        <v>8324</v>
      </c>
      <c r="S2284" s="15">
        <f t="shared" si="146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4"/>
        <v>101</v>
      </c>
      <c r="P2285" s="9">
        <f t="shared" si="145"/>
        <v>63.03</v>
      </c>
      <c r="Q2285" s="11" t="s">
        <v>8323</v>
      </c>
      <c r="R2285" t="s">
        <v>8324</v>
      </c>
      <c r="S2285" s="15">
        <f t="shared" si="146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4"/>
        <v>106</v>
      </c>
      <c r="P2286" s="9">
        <f t="shared" si="145"/>
        <v>108.02</v>
      </c>
      <c r="Q2286" s="11" t="s">
        <v>8323</v>
      </c>
      <c r="R2286" t="s">
        <v>8324</v>
      </c>
      <c r="S2286" s="15">
        <f t="shared" si="146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4"/>
        <v>121</v>
      </c>
      <c r="P2287" s="9">
        <f t="shared" si="145"/>
        <v>46.09</v>
      </c>
      <c r="Q2287" s="11" t="s">
        <v>8323</v>
      </c>
      <c r="R2287" t="s">
        <v>8324</v>
      </c>
      <c r="S2287" s="15">
        <f t="shared" si="146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4"/>
        <v>100</v>
      </c>
      <c r="P2288" s="9">
        <f t="shared" si="145"/>
        <v>107.21</v>
      </c>
      <c r="Q2288" s="11" t="s">
        <v>8323</v>
      </c>
      <c r="R2288" t="s">
        <v>8324</v>
      </c>
      <c r="S2288" s="15">
        <f t="shared" si="146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4"/>
        <v>120</v>
      </c>
      <c r="P2289" s="9">
        <f t="shared" si="145"/>
        <v>50.93</v>
      </c>
      <c r="Q2289" s="11" t="s">
        <v>8323</v>
      </c>
      <c r="R2289" t="s">
        <v>8324</v>
      </c>
      <c r="S2289" s="15">
        <f t="shared" si="146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4"/>
        <v>100</v>
      </c>
      <c r="P2290" s="9">
        <f t="shared" si="145"/>
        <v>40.04</v>
      </c>
      <c r="Q2290" s="11" t="s">
        <v>8323</v>
      </c>
      <c r="R2290" t="s">
        <v>8324</v>
      </c>
      <c r="S2290" s="15">
        <f t="shared" si="146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4"/>
        <v>107</v>
      </c>
      <c r="P2291" s="9">
        <f t="shared" si="145"/>
        <v>64.44</v>
      </c>
      <c r="Q2291" s="11" t="s">
        <v>8323</v>
      </c>
      <c r="R2291" t="s">
        <v>8324</v>
      </c>
      <c r="S2291" s="15">
        <f t="shared" si="146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4"/>
        <v>104</v>
      </c>
      <c r="P2292" s="9">
        <f t="shared" si="145"/>
        <v>53.83</v>
      </c>
      <c r="Q2292" s="11" t="s">
        <v>8323</v>
      </c>
      <c r="R2292" t="s">
        <v>8324</v>
      </c>
      <c r="S2292" s="15">
        <f t="shared" si="146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4"/>
        <v>173</v>
      </c>
      <c r="P2293" s="9">
        <f t="shared" si="145"/>
        <v>100.47</v>
      </c>
      <c r="Q2293" s="11" t="s">
        <v>8323</v>
      </c>
      <c r="R2293" t="s">
        <v>8324</v>
      </c>
      <c r="S2293" s="15">
        <f t="shared" si="146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4"/>
        <v>107</v>
      </c>
      <c r="P2294" s="9">
        <f t="shared" si="145"/>
        <v>46.63</v>
      </c>
      <c r="Q2294" s="11" t="s">
        <v>8323</v>
      </c>
      <c r="R2294" t="s">
        <v>8324</v>
      </c>
      <c r="S2294" s="15">
        <f t="shared" si="146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4"/>
        <v>108</v>
      </c>
      <c r="P2295" s="9">
        <f t="shared" si="145"/>
        <v>34.07</v>
      </c>
      <c r="Q2295" s="11" t="s">
        <v>8323</v>
      </c>
      <c r="R2295" t="s">
        <v>8324</v>
      </c>
      <c r="S2295" s="15">
        <f t="shared" si="146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4"/>
        <v>146</v>
      </c>
      <c r="P2296" s="9">
        <f t="shared" si="145"/>
        <v>65.209999999999994</v>
      </c>
      <c r="Q2296" s="11" t="s">
        <v>8323</v>
      </c>
      <c r="R2296" t="s">
        <v>8324</v>
      </c>
      <c r="S2296" s="15">
        <f t="shared" si="146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4"/>
        <v>125</v>
      </c>
      <c r="P2297" s="9">
        <f t="shared" si="145"/>
        <v>44.21</v>
      </c>
      <c r="Q2297" s="11" t="s">
        <v>8323</v>
      </c>
      <c r="R2297" t="s">
        <v>8324</v>
      </c>
      <c r="S2297" s="15">
        <f t="shared" si="146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4"/>
        <v>149</v>
      </c>
      <c r="P2298" s="9">
        <f t="shared" si="145"/>
        <v>71.97</v>
      </c>
      <c r="Q2298" s="11" t="s">
        <v>8323</v>
      </c>
      <c r="R2298" t="s">
        <v>8324</v>
      </c>
      <c r="S2298" s="15">
        <f t="shared" si="146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4"/>
        <v>101</v>
      </c>
      <c r="P2299" s="9">
        <f t="shared" si="145"/>
        <v>52.95</v>
      </c>
      <c r="Q2299" s="11" t="s">
        <v>8323</v>
      </c>
      <c r="R2299" t="s">
        <v>8324</v>
      </c>
      <c r="S2299" s="15">
        <f t="shared" si="146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4"/>
        <v>105</v>
      </c>
      <c r="P2300" s="9">
        <f t="shared" si="145"/>
        <v>109.45</v>
      </c>
      <c r="Q2300" s="11" t="s">
        <v>8323</v>
      </c>
      <c r="R2300" t="s">
        <v>8324</v>
      </c>
      <c r="S2300" s="15">
        <f t="shared" si="146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4"/>
        <v>350</v>
      </c>
      <c r="P2301" s="9">
        <f t="shared" si="145"/>
        <v>75.040000000000006</v>
      </c>
      <c r="Q2301" s="11" t="s">
        <v>8323</v>
      </c>
      <c r="R2301" t="s">
        <v>8324</v>
      </c>
      <c r="S2301" s="15">
        <f t="shared" si="146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4"/>
        <v>101</v>
      </c>
      <c r="P2302" s="9">
        <f t="shared" si="145"/>
        <v>115.71</v>
      </c>
      <c r="Q2302" s="11" t="s">
        <v>8323</v>
      </c>
      <c r="R2302" t="s">
        <v>8324</v>
      </c>
      <c r="S2302" s="15">
        <f t="shared" si="146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4"/>
        <v>134</v>
      </c>
      <c r="P2303" s="9">
        <f t="shared" si="145"/>
        <v>31.66</v>
      </c>
      <c r="Q2303" s="11" t="s">
        <v>8323</v>
      </c>
      <c r="R2303" t="s">
        <v>8327</v>
      </c>
      <c r="S2303" s="15">
        <f t="shared" si="146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4"/>
        <v>171</v>
      </c>
      <c r="P2304" s="9">
        <f t="shared" si="145"/>
        <v>46.18</v>
      </c>
      <c r="Q2304" s="11" t="s">
        <v>8323</v>
      </c>
      <c r="R2304" t="s">
        <v>8327</v>
      </c>
      <c r="S2304" s="15">
        <f t="shared" si="146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4"/>
        <v>109</v>
      </c>
      <c r="P2305" s="9">
        <f t="shared" si="145"/>
        <v>68.48</v>
      </c>
      <c r="Q2305" s="11" t="s">
        <v>8323</v>
      </c>
      <c r="R2305" t="s">
        <v>8327</v>
      </c>
      <c r="S2305" s="15">
        <f t="shared" si="146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4"/>
        <v>101</v>
      </c>
      <c r="P2306" s="9">
        <f t="shared" si="145"/>
        <v>53.47</v>
      </c>
      <c r="Q2306" s="11" t="s">
        <v>8323</v>
      </c>
      <c r="R2306" t="s">
        <v>8327</v>
      </c>
      <c r="S2306" s="15">
        <f t="shared" si="146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si="145"/>
        <v>109.11</v>
      </c>
      <c r="Q2307" s="11" t="s">
        <v>8323</v>
      </c>
      <c r="R2307" t="s">
        <v>8327</v>
      </c>
      <c r="S2307" s="15">
        <f t="shared" si="146"/>
        <v>41834.695277777777</v>
      </c>
      <c r="T2307">
        <f t="shared" si="143"/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>
        <f t="shared" ref="T2308:T2371" si="147">YEAR(S2308)</f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ref="O2314:O2377" si="148">ROUND(E2314/D2314*100,0)</f>
        <v>108</v>
      </c>
      <c r="P2314" s="9">
        <f t="shared" ref="P2314:P2377" si="149">IFERROR(ROUND(E2314/L2314,2),0)</f>
        <v>40.96</v>
      </c>
      <c r="Q2314" s="11" t="s">
        <v>8323</v>
      </c>
      <c r="R2314" t="s">
        <v>8327</v>
      </c>
      <c r="S2314" s="15">
        <f t="shared" ref="S2314:S2377" si="150">(((J2314/60)/60)/24)+DATE(1970,1,1)</f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8"/>
        <v>176</v>
      </c>
      <c r="P2315" s="9">
        <f t="shared" si="149"/>
        <v>56</v>
      </c>
      <c r="Q2315" s="11" t="s">
        <v>8323</v>
      </c>
      <c r="R2315" t="s">
        <v>8327</v>
      </c>
      <c r="S2315" s="15">
        <f t="shared" si="150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8"/>
        <v>157</v>
      </c>
      <c r="P2316" s="9">
        <f t="shared" si="149"/>
        <v>37.67</v>
      </c>
      <c r="Q2316" s="11" t="s">
        <v>8323</v>
      </c>
      <c r="R2316" t="s">
        <v>8327</v>
      </c>
      <c r="S2316" s="15">
        <f t="shared" si="150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8"/>
        <v>103</v>
      </c>
      <c r="P2317" s="9">
        <f t="shared" si="149"/>
        <v>40.08</v>
      </c>
      <c r="Q2317" s="11" t="s">
        <v>8323</v>
      </c>
      <c r="R2317" t="s">
        <v>8327</v>
      </c>
      <c r="S2317" s="15">
        <f t="shared" si="150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8"/>
        <v>104</v>
      </c>
      <c r="P2318" s="9">
        <f t="shared" si="149"/>
        <v>78.03</v>
      </c>
      <c r="Q2318" s="11" t="s">
        <v>8323</v>
      </c>
      <c r="R2318" t="s">
        <v>8327</v>
      </c>
      <c r="S2318" s="15">
        <f t="shared" si="150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8"/>
        <v>104</v>
      </c>
      <c r="P2319" s="9">
        <f t="shared" si="149"/>
        <v>18.91</v>
      </c>
      <c r="Q2319" s="11" t="s">
        <v>8323</v>
      </c>
      <c r="R2319" t="s">
        <v>8327</v>
      </c>
      <c r="S2319" s="15">
        <f t="shared" si="150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8"/>
        <v>121</v>
      </c>
      <c r="P2320" s="9">
        <f t="shared" si="149"/>
        <v>37.130000000000003</v>
      </c>
      <c r="Q2320" s="11" t="s">
        <v>8323</v>
      </c>
      <c r="R2320" t="s">
        <v>8327</v>
      </c>
      <c r="S2320" s="15">
        <f t="shared" si="150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8"/>
        <v>108</v>
      </c>
      <c r="P2321" s="9">
        <f t="shared" si="149"/>
        <v>41.96</v>
      </c>
      <c r="Q2321" s="11" t="s">
        <v>8323</v>
      </c>
      <c r="R2321" t="s">
        <v>8327</v>
      </c>
      <c r="S2321" s="15">
        <f t="shared" si="150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8"/>
        <v>109</v>
      </c>
      <c r="P2322" s="9">
        <f t="shared" si="149"/>
        <v>61.04</v>
      </c>
      <c r="Q2322" s="11" t="s">
        <v>8323</v>
      </c>
      <c r="R2322" t="s">
        <v>8327</v>
      </c>
      <c r="S2322" s="15">
        <f t="shared" si="150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8"/>
        <v>39</v>
      </c>
      <c r="P2323" s="9">
        <f t="shared" si="149"/>
        <v>64.53</v>
      </c>
      <c r="Q2323" s="11" t="s">
        <v>8334</v>
      </c>
      <c r="R2323" t="s">
        <v>8350</v>
      </c>
      <c r="S2323" s="15">
        <f t="shared" si="150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8"/>
        <v>3</v>
      </c>
      <c r="P2324" s="9">
        <f t="shared" si="149"/>
        <v>21.25</v>
      </c>
      <c r="Q2324" s="11" t="s">
        <v>8334</v>
      </c>
      <c r="R2324" t="s">
        <v>8350</v>
      </c>
      <c r="S2324" s="15">
        <f t="shared" si="150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8"/>
        <v>48</v>
      </c>
      <c r="P2325" s="9">
        <f t="shared" si="149"/>
        <v>30</v>
      </c>
      <c r="Q2325" s="11" t="s">
        <v>8334</v>
      </c>
      <c r="R2325" t="s">
        <v>8350</v>
      </c>
      <c r="S2325" s="15">
        <f t="shared" si="150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8"/>
        <v>21</v>
      </c>
      <c r="P2326" s="9">
        <f t="shared" si="149"/>
        <v>25.49</v>
      </c>
      <c r="Q2326" s="11" t="s">
        <v>8334</v>
      </c>
      <c r="R2326" t="s">
        <v>8350</v>
      </c>
      <c r="S2326" s="15">
        <f t="shared" si="150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8"/>
        <v>8</v>
      </c>
      <c r="P2327" s="9">
        <f t="shared" si="149"/>
        <v>11.43</v>
      </c>
      <c r="Q2327" s="11" t="s">
        <v>8334</v>
      </c>
      <c r="R2327" t="s">
        <v>8350</v>
      </c>
      <c r="S2327" s="15">
        <f t="shared" si="150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8"/>
        <v>1</v>
      </c>
      <c r="P2328" s="9">
        <f t="shared" si="149"/>
        <v>108</v>
      </c>
      <c r="Q2328" s="11" t="s">
        <v>8334</v>
      </c>
      <c r="R2328" t="s">
        <v>8350</v>
      </c>
      <c r="S2328" s="15">
        <f t="shared" si="150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8"/>
        <v>526</v>
      </c>
      <c r="P2329" s="9">
        <f t="shared" si="149"/>
        <v>54.88</v>
      </c>
      <c r="Q2329" s="11" t="s">
        <v>8334</v>
      </c>
      <c r="R2329" t="s">
        <v>8350</v>
      </c>
      <c r="S2329" s="15">
        <f t="shared" si="150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8"/>
        <v>254</v>
      </c>
      <c r="P2330" s="9">
        <f t="shared" si="149"/>
        <v>47.38</v>
      </c>
      <c r="Q2330" s="11" t="s">
        <v>8334</v>
      </c>
      <c r="R2330" t="s">
        <v>8350</v>
      </c>
      <c r="S2330" s="15">
        <f t="shared" si="150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8"/>
        <v>106</v>
      </c>
      <c r="P2331" s="9">
        <f t="shared" si="149"/>
        <v>211.84</v>
      </c>
      <c r="Q2331" s="11" t="s">
        <v>8334</v>
      </c>
      <c r="R2331" t="s">
        <v>8350</v>
      </c>
      <c r="S2331" s="15">
        <f t="shared" si="150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8"/>
        <v>102</v>
      </c>
      <c r="P2332" s="9">
        <f t="shared" si="149"/>
        <v>219.93</v>
      </c>
      <c r="Q2332" s="11" t="s">
        <v>8334</v>
      </c>
      <c r="R2332" t="s">
        <v>8350</v>
      </c>
      <c r="S2332" s="15">
        <f t="shared" si="150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8"/>
        <v>144</v>
      </c>
      <c r="P2333" s="9">
        <f t="shared" si="149"/>
        <v>40.799999999999997</v>
      </c>
      <c r="Q2333" s="11" t="s">
        <v>8334</v>
      </c>
      <c r="R2333" t="s">
        <v>8350</v>
      </c>
      <c r="S2333" s="15">
        <f t="shared" si="150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8"/>
        <v>106</v>
      </c>
      <c r="P2334" s="9">
        <f t="shared" si="149"/>
        <v>75.5</v>
      </c>
      <c r="Q2334" s="11" t="s">
        <v>8334</v>
      </c>
      <c r="R2334" t="s">
        <v>8350</v>
      </c>
      <c r="S2334" s="15">
        <f t="shared" si="150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8"/>
        <v>212</v>
      </c>
      <c r="P2335" s="9">
        <f t="shared" si="149"/>
        <v>13.54</v>
      </c>
      <c r="Q2335" s="11" t="s">
        <v>8334</v>
      </c>
      <c r="R2335" t="s">
        <v>8350</v>
      </c>
      <c r="S2335" s="15">
        <f t="shared" si="150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8"/>
        <v>102</v>
      </c>
      <c r="P2336" s="9">
        <f t="shared" si="149"/>
        <v>60.87</v>
      </c>
      <c r="Q2336" s="11" t="s">
        <v>8334</v>
      </c>
      <c r="R2336" t="s">
        <v>8350</v>
      </c>
      <c r="S2336" s="15">
        <f t="shared" si="150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8"/>
        <v>102</v>
      </c>
      <c r="P2337" s="9">
        <f t="shared" si="149"/>
        <v>115.69</v>
      </c>
      <c r="Q2337" s="11" t="s">
        <v>8334</v>
      </c>
      <c r="R2337" t="s">
        <v>8350</v>
      </c>
      <c r="S2337" s="15">
        <f t="shared" si="150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8"/>
        <v>521</v>
      </c>
      <c r="P2338" s="9">
        <f t="shared" si="149"/>
        <v>48.1</v>
      </c>
      <c r="Q2338" s="11" t="s">
        <v>8334</v>
      </c>
      <c r="R2338" t="s">
        <v>8350</v>
      </c>
      <c r="S2338" s="15">
        <f t="shared" si="150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8"/>
        <v>111</v>
      </c>
      <c r="P2339" s="9">
        <f t="shared" si="149"/>
        <v>74.180000000000007</v>
      </c>
      <c r="Q2339" s="11" t="s">
        <v>8334</v>
      </c>
      <c r="R2339" t="s">
        <v>8350</v>
      </c>
      <c r="S2339" s="15">
        <f t="shared" si="150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8"/>
        <v>101</v>
      </c>
      <c r="P2340" s="9">
        <f t="shared" si="149"/>
        <v>123.35</v>
      </c>
      <c r="Q2340" s="11" t="s">
        <v>8334</v>
      </c>
      <c r="R2340" t="s">
        <v>8350</v>
      </c>
      <c r="S2340" s="15">
        <f t="shared" si="150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8"/>
        <v>294</v>
      </c>
      <c r="P2341" s="9">
        <f t="shared" si="149"/>
        <v>66.62</v>
      </c>
      <c r="Q2341" s="11" t="s">
        <v>8334</v>
      </c>
      <c r="R2341" t="s">
        <v>8350</v>
      </c>
      <c r="S2341" s="15">
        <f t="shared" si="150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8"/>
        <v>106</v>
      </c>
      <c r="P2342" s="9">
        <f t="shared" si="149"/>
        <v>104.99</v>
      </c>
      <c r="Q2342" s="11" t="s">
        <v>8334</v>
      </c>
      <c r="R2342" t="s">
        <v>8350</v>
      </c>
      <c r="S2342" s="15">
        <f t="shared" si="150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8"/>
        <v>0</v>
      </c>
      <c r="P2343" s="9">
        <f t="shared" si="149"/>
        <v>0</v>
      </c>
      <c r="Q2343" s="11" t="s">
        <v>8317</v>
      </c>
      <c r="R2343" t="s">
        <v>8318</v>
      </c>
      <c r="S2343" s="15">
        <f t="shared" si="150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8"/>
        <v>0</v>
      </c>
      <c r="P2344" s="9">
        <f t="shared" si="149"/>
        <v>0</v>
      </c>
      <c r="Q2344" s="11" t="s">
        <v>8317</v>
      </c>
      <c r="R2344" t="s">
        <v>8318</v>
      </c>
      <c r="S2344" s="15">
        <f t="shared" si="150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8"/>
        <v>3</v>
      </c>
      <c r="P2345" s="9">
        <f t="shared" si="149"/>
        <v>300</v>
      </c>
      <c r="Q2345" s="11" t="s">
        <v>8317</v>
      </c>
      <c r="R2345" t="s">
        <v>8318</v>
      </c>
      <c r="S2345" s="15">
        <f t="shared" si="150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8"/>
        <v>0</v>
      </c>
      <c r="P2346" s="9">
        <f t="shared" si="149"/>
        <v>1</v>
      </c>
      <c r="Q2346" s="11" t="s">
        <v>8317</v>
      </c>
      <c r="R2346" t="s">
        <v>8318</v>
      </c>
      <c r="S2346" s="15">
        <f t="shared" si="150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8"/>
        <v>0</v>
      </c>
      <c r="P2347" s="9">
        <f t="shared" si="149"/>
        <v>0</v>
      </c>
      <c r="Q2347" s="11" t="s">
        <v>8317</v>
      </c>
      <c r="R2347" t="s">
        <v>8318</v>
      </c>
      <c r="S2347" s="15">
        <f t="shared" si="150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8"/>
        <v>0</v>
      </c>
      <c r="P2348" s="9">
        <f t="shared" si="149"/>
        <v>13</v>
      </c>
      <c r="Q2348" s="11" t="s">
        <v>8317</v>
      </c>
      <c r="R2348" t="s">
        <v>8318</v>
      </c>
      <c r="S2348" s="15">
        <f t="shared" si="150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8"/>
        <v>2</v>
      </c>
      <c r="P2349" s="9">
        <f t="shared" si="149"/>
        <v>15</v>
      </c>
      <c r="Q2349" s="11" t="s">
        <v>8317</v>
      </c>
      <c r="R2349" t="s">
        <v>8318</v>
      </c>
      <c r="S2349" s="15">
        <f t="shared" si="150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8"/>
        <v>0</v>
      </c>
      <c r="P2350" s="9">
        <f t="shared" si="149"/>
        <v>54</v>
      </c>
      <c r="Q2350" s="11" t="s">
        <v>8317</v>
      </c>
      <c r="R2350" t="s">
        <v>8318</v>
      </c>
      <c r="S2350" s="15">
        <f t="shared" si="150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8"/>
        <v>0</v>
      </c>
      <c r="P2351" s="9">
        <f t="shared" si="149"/>
        <v>0</v>
      </c>
      <c r="Q2351" s="11" t="s">
        <v>8317</v>
      </c>
      <c r="R2351" t="s">
        <v>8318</v>
      </c>
      <c r="S2351" s="15">
        <f t="shared" si="150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8"/>
        <v>0</v>
      </c>
      <c r="P2352" s="9">
        <f t="shared" si="149"/>
        <v>0</v>
      </c>
      <c r="Q2352" s="11" t="s">
        <v>8317</v>
      </c>
      <c r="R2352" t="s">
        <v>8318</v>
      </c>
      <c r="S2352" s="15">
        <f t="shared" si="150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8"/>
        <v>1</v>
      </c>
      <c r="P2353" s="9">
        <f t="shared" si="149"/>
        <v>15.43</v>
      </c>
      <c r="Q2353" s="11" t="s">
        <v>8317</v>
      </c>
      <c r="R2353" t="s">
        <v>8318</v>
      </c>
      <c r="S2353" s="15">
        <f t="shared" si="150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8"/>
        <v>0</v>
      </c>
      <c r="P2354" s="9">
        <f t="shared" si="149"/>
        <v>0</v>
      </c>
      <c r="Q2354" s="11" t="s">
        <v>8317</v>
      </c>
      <c r="R2354" t="s">
        <v>8318</v>
      </c>
      <c r="S2354" s="15">
        <f t="shared" si="150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8"/>
        <v>0</v>
      </c>
      <c r="P2355" s="9">
        <f t="shared" si="149"/>
        <v>0</v>
      </c>
      <c r="Q2355" s="11" t="s">
        <v>8317</v>
      </c>
      <c r="R2355" t="s">
        <v>8318</v>
      </c>
      <c r="S2355" s="15">
        <f t="shared" si="150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8"/>
        <v>0</v>
      </c>
      <c r="P2356" s="9">
        <f t="shared" si="149"/>
        <v>25</v>
      </c>
      <c r="Q2356" s="11" t="s">
        <v>8317</v>
      </c>
      <c r="R2356" t="s">
        <v>8318</v>
      </c>
      <c r="S2356" s="15">
        <f t="shared" si="150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8"/>
        <v>1</v>
      </c>
      <c r="P2357" s="9">
        <f t="shared" si="149"/>
        <v>27.5</v>
      </c>
      <c r="Q2357" s="11" t="s">
        <v>8317</v>
      </c>
      <c r="R2357" t="s">
        <v>8318</v>
      </c>
      <c r="S2357" s="15">
        <f t="shared" si="150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8"/>
        <v>0</v>
      </c>
      <c r="P2358" s="9">
        <f t="shared" si="149"/>
        <v>0</v>
      </c>
      <c r="Q2358" s="11" t="s">
        <v>8317</v>
      </c>
      <c r="R2358" t="s">
        <v>8318</v>
      </c>
      <c r="S2358" s="15">
        <f t="shared" si="150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8"/>
        <v>0</v>
      </c>
      <c r="P2359" s="9">
        <f t="shared" si="149"/>
        <v>0</v>
      </c>
      <c r="Q2359" s="11" t="s">
        <v>8317</v>
      </c>
      <c r="R2359" t="s">
        <v>8318</v>
      </c>
      <c r="S2359" s="15">
        <f t="shared" si="150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8"/>
        <v>0</v>
      </c>
      <c r="P2360" s="9">
        <f t="shared" si="149"/>
        <v>0</v>
      </c>
      <c r="Q2360" s="11" t="s">
        <v>8317</v>
      </c>
      <c r="R2360" t="s">
        <v>8318</v>
      </c>
      <c r="S2360" s="15">
        <f t="shared" si="150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8"/>
        <v>15</v>
      </c>
      <c r="P2361" s="9">
        <f t="shared" si="149"/>
        <v>367</v>
      </c>
      <c r="Q2361" s="11" t="s">
        <v>8317</v>
      </c>
      <c r="R2361" t="s">
        <v>8318</v>
      </c>
      <c r="S2361" s="15">
        <f t="shared" si="150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8"/>
        <v>0</v>
      </c>
      <c r="P2362" s="9">
        <f t="shared" si="149"/>
        <v>2</v>
      </c>
      <c r="Q2362" s="11" t="s">
        <v>8317</v>
      </c>
      <c r="R2362" t="s">
        <v>8318</v>
      </c>
      <c r="S2362" s="15">
        <f t="shared" si="150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8"/>
        <v>0</v>
      </c>
      <c r="P2363" s="9">
        <f t="shared" si="149"/>
        <v>0</v>
      </c>
      <c r="Q2363" s="11" t="s">
        <v>8317</v>
      </c>
      <c r="R2363" t="s">
        <v>8318</v>
      </c>
      <c r="S2363" s="15">
        <f t="shared" si="150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8"/>
        <v>29</v>
      </c>
      <c r="P2364" s="9">
        <f t="shared" si="149"/>
        <v>60</v>
      </c>
      <c r="Q2364" s="11" t="s">
        <v>8317</v>
      </c>
      <c r="R2364" t="s">
        <v>8318</v>
      </c>
      <c r="S2364" s="15">
        <f t="shared" si="150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8"/>
        <v>0</v>
      </c>
      <c r="P2365" s="9">
        <f t="shared" si="149"/>
        <v>0</v>
      </c>
      <c r="Q2365" s="11" t="s">
        <v>8317</v>
      </c>
      <c r="R2365" t="s">
        <v>8318</v>
      </c>
      <c r="S2365" s="15">
        <f t="shared" si="150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8"/>
        <v>0</v>
      </c>
      <c r="P2366" s="9">
        <f t="shared" si="149"/>
        <v>0</v>
      </c>
      <c r="Q2366" s="11" t="s">
        <v>8317</v>
      </c>
      <c r="R2366" t="s">
        <v>8318</v>
      </c>
      <c r="S2366" s="15">
        <f t="shared" si="150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8"/>
        <v>0</v>
      </c>
      <c r="P2367" s="9">
        <f t="shared" si="149"/>
        <v>0</v>
      </c>
      <c r="Q2367" s="11" t="s">
        <v>8317</v>
      </c>
      <c r="R2367" t="s">
        <v>8318</v>
      </c>
      <c r="S2367" s="15">
        <f t="shared" si="150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8"/>
        <v>11</v>
      </c>
      <c r="P2368" s="9">
        <f t="shared" si="149"/>
        <v>97.41</v>
      </c>
      <c r="Q2368" s="11" t="s">
        <v>8317</v>
      </c>
      <c r="R2368" t="s">
        <v>8318</v>
      </c>
      <c r="S2368" s="15">
        <f t="shared" si="150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8"/>
        <v>1</v>
      </c>
      <c r="P2369" s="9">
        <f t="shared" si="149"/>
        <v>47.86</v>
      </c>
      <c r="Q2369" s="11" t="s">
        <v>8317</v>
      </c>
      <c r="R2369" t="s">
        <v>8318</v>
      </c>
      <c r="S2369" s="15">
        <f t="shared" si="150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8"/>
        <v>0</v>
      </c>
      <c r="P2370" s="9">
        <f t="shared" si="149"/>
        <v>50</v>
      </c>
      <c r="Q2370" s="11" t="s">
        <v>8317</v>
      </c>
      <c r="R2370" t="s">
        <v>8318</v>
      </c>
      <c r="S2370" s="15">
        <f t="shared" si="150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si="149"/>
        <v>0</v>
      </c>
      <c r="Q2371" s="11" t="s">
        <v>8317</v>
      </c>
      <c r="R2371" t="s">
        <v>8318</v>
      </c>
      <c r="S2371" s="15">
        <f t="shared" si="150"/>
        <v>42380.812627314815</v>
      </c>
      <c r="T2371">
        <f t="shared" si="147"/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>
        <f t="shared" ref="T2372:T2435" si="151">YEAR(S2372)</f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ref="O2378:O2441" si="152">ROUND(E2378/D2378*100,0)</f>
        <v>11</v>
      </c>
      <c r="P2378" s="9">
        <f t="shared" ref="P2378:P2441" si="153">IFERROR(ROUND(E2378/L2378,2),0)</f>
        <v>81.58</v>
      </c>
      <c r="Q2378" s="11" t="s">
        <v>8317</v>
      </c>
      <c r="R2378" t="s">
        <v>8318</v>
      </c>
      <c r="S2378" s="15">
        <f t="shared" ref="S2378:S2441" si="154">(((J2378/60)/60)/24)+DATE(1970,1,1)</f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2"/>
        <v>0</v>
      </c>
      <c r="P2379" s="9">
        <f t="shared" si="153"/>
        <v>0</v>
      </c>
      <c r="Q2379" s="11" t="s">
        <v>8317</v>
      </c>
      <c r="R2379" t="s">
        <v>8318</v>
      </c>
      <c r="S2379" s="15">
        <f t="shared" si="154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2"/>
        <v>0</v>
      </c>
      <c r="P2380" s="9">
        <f t="shared" si="153"/>
        <v>0</v>
      </c>
      <c r="Q2380" s="11" t="s">
        <v>8317</v>
      </c>
      <c r="R2380" t="s">
        <v>8318</v>
      </c>
      <c r="S2380" s="15">
        <f t="shared" si="154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2"/>
        <v>0</v>
      </c>
      <c r="P2381" s="9">
        <f t="shared" si="153"/>
        <v>0</v>
      </c>
      <c r="Q2381" s="11" t="s">
        <v>8317</v>
      </c>
      <c r="R2381" t="s">
        <v>8318</v>
      </c>
      <c r="S2381" s="15">
        <f t="shared" si="154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2"/>
        <v>0</v>
      </c>
      <c r="P2382" s="9">
        <f t="shared" si="153"/>
        <v>18.329999999999998</v>
      </c>
      <c r="Q2382" s="11" t="s">
        <v>8317</v>
      </c>
      <c r="R2382" t="s">
        <v>8318</v>
      </c>
      <c r="S2382" s="15">
        <f t="shared" si="154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2"/>
        <v>2</v>
      </c>
      <c r="P2383" s="9">
        <f t="shared" si="153"/>
        <v>224.43</v>
      </c>
      <c r="Q2383" s="11" t="s">
        <v>8317</v>
      </c>
      <c r="R2383" t="s">
        <v>8318</v>
      </c>
      <c r="S2383" s="15">
        <f t="shared" si="154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2"/>
        <v>3</v>
      </c>
      <c r="P2384" s="9">
        <f t="shared" si="153"/>
        <v>37.5</v>
      </c>
      <c r="Q2384" s="11" t="s">
        <v>8317</v>
      </c>
      <c r="R2384" t="s">
        <v>8318</v>
      </c>
      <c r="S2384" s="15">
        <f t="shared" si="154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2"/>
        <v>4</v>
      </c>
      <c r="P2385" s="9">
        <f t="shared" si="153"/>
        <v>145</v>
      </c>
      <c r="Q2385" s="11" t="s">
        <v>8317</v>
      </c>
      <c r="R2385" t="s">
        <v>8318</v>
      </c>
      <c r="S2385" s="15">
        <f t="shared" si="154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2"/>
        <v>1</v>
      </c>
      <c r="P2386" s="9">
        <f t="shared" si="153"/>
        <v>1</v>
      </c>
      <c r="Q2386" s="11" t="s">
        <v>8317</v>
      </c>
      <c r="R2386" t="s">
        <v>8318</v>
      </c>
      <c r="S2386" s="15">
        <f t="shared" si="154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2"/>
        <v>1</v>
      </c>
      <c r="P2387" s="9">
        <f t="shared" si="153"/>
        <v>112.57</v>
      </c>
      <c r="Q2387" s="11" t="s">
        <v>8317</v>
      </c>
      <c r="R2387" t="s">
        <v>8318</v>
      </c>
      <c r="S2387" s="15">
        <f t="shared" si="154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2"/>
        <v>0</v>
      </c>
      <c r="P2388" s="9">
        <f t="shared" si="153"/>
        <v>0</v>
      </c>
      <c r="Q2388" s="11" t="s">
        <v>8317</v>
      </c>
      <c r="R2388" t="s">
        <v>8318</v>
      </c>
      <c r="S2388" s="15">
        <f t="shared" si="154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2"/>
        <v>1</v>
      </c>
      <c r="P2389" s="9">
        <f t="shared" si="153"/>
        <v>342</v>
      </c>
      <c r="Q2389" s="11" t="s">
        <v>8317</v>
      </c>
      <c r="R2389" t="s">
        <v>8318</v>
      </c>
      <c r="S2389" s="15">
        <f t="shared" si="154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2"/>
        <v>1</v>
      </c>
      <c r="P2390" s="9">
        <f t="shared" si="153"/>
        <v>57.88</v>
      </c>
      <c r="Q2390" s="11" t="s">
        <v>8317</v>
      </c>
      <c r="R2390" t="s">
        <v>8318</v>
      </c>
      <c r="S2390" s="15">
        <f t="shared" si="154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2"/>
        <v>0</v>
      </c>
      <c r="P2391" s="9">
        <f t="shared" si="153"/>
        <v>30</v>
      </c>
      <c r="Q2391" s="11" t="s">
        <v>8317</v>
      </c>
      <c r="R2391" t="s">
        <v>8318</v>
      </c>
      <c r="S2391" s="15">
        <f t="shared" si="154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2"/>
        <v>0</v>
      </c>
      <c r="P2392" s="9">
        <f t="shared" si="153"/>
        <v>0</v>
      </c>
      <c r="Q2392" s="11" t="s">
        <v>8317</v>
      </c>
      <c r="R2392" t="s">
        <v>8318</v>
      </c>
      <c r="S2392" s="15">
        <f t="shared" si="154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2"/>
        <v>0</v>
      </c>
      <c r="P2393" s="9">
        <f t="shared" si="153"/>
        <v>25</v>
      </c>
      <c r="Q2393" s="11" t="s">
        <v>8317</v>
      </c>
      <c r="R2393" t="s">
        <v>8318</v>
      </c>
      <c r="S2393" s="15">
        <f t="shared" si="154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2"/>
        <v>0</v>
      </c>
      <c r="P2394" s="9">
        <f t="shared" si="153"/>
        <v>0</v>
      </c>
      <c r="Q2394" s="11" t="s">
        <v>8317</v>
      </c>
      <c r="R2394" t="s">
        <v>8318</v>
      </c>
      <c r="S2394" s="15">
        <f t="shared" si="154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2"/>
        <v>0</v>
      </c>
      <c r="P2395" s="9">
        <f t="shared" si="153"/>
        <v>50</v>
      </c>
      <c r="Q2395" s="11" t="s">
        <v>8317</v>
      </c>
      <c r="R2395" t="s">
        <v>8318</v>
      </c>
      <c r="S2395" s="15">
        <f t="shared" si="154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2"/>
        <v>0</v>
      </c>
      <c r="P2396" s="9">
        <f t="shared" si="153"/>
        <v>1.5</v>
      </c>
      <c r="Q2396" s="11" t="s">
        <v>8317</v>
      </c>
      <c r="R2396" t="s">
        <v>8318</v>
      </c>
      <c r="S2396" s="15">
        <f t="shared" si="154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2"/>
        <v>0</v>
      </c>
      <c r="P2397" s="9">
        <f t="shared" si="153"/>
        <v>0</v>
      </c>
      <c r="Q2397" s="11" t="s">
        <v>8317</v>
      </c>
      <c r="R2397" t="s">
        <v>8318</v>
      </c>
      <c r="S2397" s="15">
        <f t="shared" si="154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2"/>
        <v>0</v>
      </c>
      <c r="P2398" s="9">
        <f t="shared" si="153"/>
        <v>10</v>
      </c>
      <c r="Q2398" s="11" t="s">
        <v>8317</v>
      </c>
      <c r="R2398" t="s">
        <v>8318</v>
      </c>
      <c r="S2398" s="15">
        <f t="shared" si="154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2"/>
        <v>0</v>
      </c>
      <c r="P2399" s="9">
        <f t="shared" si="153"/>
        <v>0</v>
      </c>
      <c r="Q2399" s="11" t="s">
        <v>8317</v>
      </c>
      <c r="R2399" t="s">
        <v>8318</v>
      </c>
      <c r="S2399" s="15">
        <f t="shared" si="154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2"/>
        <v>0</v>
      </c>
      <c r="P2400" s="9">
        <f t="shared" si="153"/>
        <v>0</v>
      </c>
      <c r="Q2400" s="11" t="s">
        <v>8317</v>
      </c>
      <c r="R2400" t="s">
        <v>8318</v>
      </c>
      <c r="S2400" s="15">
        <f t="shared" si="154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2"/>
        <v>0</v>
      </c>
      <c r="P2401" s="9">
        <f t="shared" si="153"/>
        <v>0</v>
      </c>
      <c r="Q2401" s="11" t="s">
        <v>8317</v>
      </c>
      <c r="R2401" t="s">
        <v>8318</v>
      </c>
      <c r="S2401" s="15">
        <f t="shared" si="154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2"/>
        <v>0</v>
      </c>
      <c r="P2402" s="9">
        <f t="shared" si="153"/>
        <v>0</v>
      </c>
      <c r="Q2402" s="11" t="s">
        <v>8317</v>
      </c>
      <c r="R2402" t="s">
        <v>8318</v>
      </c>
      <c r="S2402" s="15">
        <f t="shared" si="154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2"/>
        <v>1</v>
      </c>
      <c r="P2403" s="9">
        <f t="shared" si="153"/>
        <v>22.33</v>
      </c>
      <c r="Q2403" s="11" t="s">
        <v>8334</v>
      </c>
      <c r="R2403" t="s">
        <v>8335</v>
      </c>
      <c r="S2403" s="15">
        <f t="shared" si="154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2"/>
        <v>0</v>
      </c>
      <c r="P2404" s="9">
        <f t="shared" si="153"/>
        <v>52</v>
      </c>
      <c r="Q2404" s="11" t="s">
        <v>8334</v>
      </c>
      <c r="R2404" t="s">
        <v>8335</v>
      </c>
      <c r="S2404" s="15">
        <f t="shared" si="154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2"/>
        <v>17</v>
      </c>
      <c r="P2405" s="9">
        <f t="shared" si="153"/>
        <v>16.829999999999998</v>
      </c>
      <c r="Q2405" s="11" t="s">
        <v>8334</v>
      </c>
      <c r="R2405" t="s">
        <v>8335</v>
      </c>
      <c r="S2405" s="15">
        <f t="shared" si="154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2"/>
        <v>0</v>
      </c>
      <c r="P2406" s="9">
        <f t="shared" si="153"/>
        <v>0</v>
      </c>
      <c r="Q2406" s="11" t="s">
        <v>8334</v>
      </c>
      <c r="R2406" t="s">
        <v>8335</v>
      </c>
      <c r="S2406" s="15">
        <f t="shared" si="154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2"/>
        <v>23</v>
      </c>
      <c r="P2407" s="9">
        <f t="shared" si="153"/>
        <v>56.3</v>
      </c>
      <c r="Q2407" s="11" t="s">
        <v>8334</v>
      </c>
      <c r="R2407" t="s">
        <v>8335</v>
      </c>
      <c r="S2407" s="15">
        <f t="shared" si="154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2"/>
        <v>41</v>
      </c>
      <c r="P2408" s="9">
        <f t="shared" si="153"/>
        <v>84.06</v>
      </c>
      <c r="Q2408" s="11" t="s">
        <v>8334</v>
      </c>
      <c r="R2408" t="s">
        <v>8335</v>
      </c>
      <c r="S2408" s="15">
        <f t="shared" si="154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2"/>
        <v>25</v>
      </c>
      <c r="P2409" s="9">
        <f t="shared" si="153"/>
        <v>168.39</v>
      </c>
      <c r="Q2409" s="11" t="s">
        <v>8334</v>
      </c>
      <c r="R2409" t="s">
        <v>8335</v>
      </c>
      <c r="S2409" s="15">
        <f t="shared" si="154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2"/>
        <v>0</v>
      </c>
      <c r="P2410" s="9">
        <f t="shared" si="153"/>
        <v>15</v>
      </c>
      <c r="Q2410" s="11" t="s">
        <v>8334</v>
      </c>
      <c r="R2410" t="s">
        <v>8335</v>
      </c>
      <c r="S2410" s="15">
        <f t="shared" si="154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2"/>
        <v>2</v>
      </c>
      <c r="P2411" s="9">
        <f t="shared" si="153"/>
        <v>76.67</v>
      </c>
      <c r="Q2411" s="11" t="s">
        <v>8334</v>
      </c>
      <c r="R2411" t="s">
        <v>8335</v>
      </c>
      <c r="S2411" s="15">
        <f t="shared" si="154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2"/>
        <v>0</v>
      </c>
      <c r="P2412" s="9">
        <f t="shared" si="153"/>
        <v>0</v>
      </c>
      <c r="Q2412" s="11" t="s">
        <v>8334</v>
      </c>
      <c r="R2412" t="s">
        <v>8335</v>
      </c>
      <c r="S2412" s="15">
        <f t="shared" si="154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2"/>
        <v>1</v>
      </c>
      <c r="P2413" s="9">
        <f t="shared" si="153"/>
        <v>50.33</v>
      </c>
      <c r="Q2413" s="11" t="s">
        <v>8334</v>
      </c>
      <c r="R2413" t="s">
        <v>8335</v>
      </c>
      <c r="S2413" s="15">
        <f t="shared" si="154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2"/>
        <v>0</v>
      </c>
      <c r="P2414" s="9">
        <f t="shared" si="153"/>
        <v>0</v>
      </c>
      <c r="Q2414" s="11" t="s">
        <v>8334</v>
      </c>
      <c r="R2414" t="s">
        <v>8335</v>
      </c>
      <c r="S2414" s="15">
        <f t="shared" si="154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2"/>
        <v>1</v>
      </c>
      <c r="P2415" s="9">
        <f t="shared" si="153"/>
        <v>8.33</v>
      </c>
      <c r="Q2415" s="11" t="s">
        <v>8334</v>
      </c>
      <c r="R2415" t="s">
        <v>8335</v>
      </c>
      <c r="S2415" s="15">
        <f t="shared" si="154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2"/>
        <v>3</v>
      </c>
      <c r="P2416" s="9">
        <f t="shared" si="153"/>
        <v>35.380000000000003</v>
      </c>
      <c r="Q2416" s="11" t="s">
        <v>8334</v>
      </c>
      <c r="R2416" t="s">
        <v>8335</v>
      </c>
      <c r="S2416" s="15">
        <f t="shared" si="154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2"/>
        <v>1</v>
      </c>
      <c r="P2417" s="9">
        <f t="shared" si="153"/>
        <v>55.83</v>
      </c>
      <c r="Q2417" s="11" t="s">
        <v>8334</v>
      </c>
      <c r="R2417" t="s">
        <v>8335</v>
      </c>
      <c r="S2417" s="15">
        <f t="shared" si="154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2"/>
        <v>0</v>
      </c>
      <c r="P2418" s="9">
        <f t="shared" si="153"/>
        <v>5</v>
      </c>
      <c r="Q2418" s="11" t="s">
        <v>8334</v>
      </c>
      <c r="R2418" t="s">
        <v>8335</v>
      </c>
      <c r="S2418" s="15">
        <f t="shared" si="154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2"/>
        <v>0</v>
      </c>
      <c r="P2419" s="9">
        <f t="shared" si="153"/>
        <v>0</v>
      </c>
      <c r="Q2419" s="11" t="s">
        <v>8334</v>
      </c>
      <c r="R2419" t="s">
        <v>8335</v>
      </c>
      <c r="S2419" s="15">
        <f t="shared" si="154"/>
        <v>41831.884108796294</v>
      </c>
      <c r="T2419">
        <f t="shared" si="151"/>
        <v>2014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2"/>
        <v>0</v>
      </c>
      <c r="P2420" s="9">
        <f t="shared" si="153"/>
        <v>1</v>
      </c>
      <c r="Q2420" s="11" t="s">
        <v>8334</v>
      </c>
      <c r="R2420" t="s">
        <v>8335</v>
      </c>
      <c r="S2420" s="15">
        <f t="shared" si="154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2"/>
        <v>0</v>
      </c>
      <c r="P2421" s="9">
        <f t="shared" si="153"/>
        <v>0</v>
      </c>
      <c r="Q2421" s="11" t="s">
        <v>8334</v>
      </c>
      <c r="R2421" t="s">
        <v>8335</v>
      </c>
      <c r="S2421" s="15">
        <f t="shared" si="154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2"/>
        <v>15</v>
      </c>
      <c r="P2422" s="9">
        <f t="shared" si="153"/>
        <v>69.47</v>
      </c>
      <c r="Q2422" s="11" t="s">
        <v>8334</v>
      </c>
      <c r="R2422" t="s">
        <v>8335</v>
      </c>
      <c r="S2422" s="15">
        <f t="shared" si="154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2"/>
        <v>0</v>
      </c>
      <c r="P2423" s="9">
        <f t="shared" si="153"/>
        <v>1</v>
      </c>
      <c r="Q2423" s="11" t="s">
        <v>8334</v>
      </c>
      <c r="R2423" t="s">
        <v>8335</v>
      </c>
      <c r="S2423" s="15">
        <f t="shared" si="154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2"/>
        <v>0</v>
      </c>
      <c r="P2424" s="9">
        <f t="shared" si="153"/>
        <v>1</v>
      </c>
      <c r="Q2424" s="11" t="s">
        <v>8334</v>
      </c>
      <c r="R2424" t="s">
        <v>8335</v>
      </c>
      <c r="S2424" s="15">
        <f t="shared" si="154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2"/>
        <v>0</v>
      </c>
      <c r="P2425" s="9">
        <f t="shared" si="153"/>
        <v>8</v>
      </c>
      <c r="Q2425" s="11" t="s">
        <v>8334</v>
      </c>
      <c r="R2425" t="s">
        <v>8335</v>
      </c>
      <c r="S2425" s="15">
        <f t="shared" si="154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2"/>
        <v>1</v>
      </c>
      <c r="P2426" s="9">
        <f t="shared" si="153"/>
        <v>34.44</v>
      </c>
      <c r="Q2426" s="11" t="s">
        <v>8334</v>
      </c>
      <c r="R2426" t="s">
        <v>8335</v>
      </c>
      <c r="S2426" s="15">
        <f t="shared" si="154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2"/>
        <v>0</v>
      </c>
      <c r="P2427" s="9">
        <f t="shared" si="153"/>
        <v>1</v>
      </c>
      <c r="Q2427" s="11" t="s">
        <v>8334</v>
      </c>
      <c r="R2427" t="s">
        <v>8335</v>
      </c>
      <c r="S2427" s="15">
        <f t="shared" si="154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2"/>
        <v>0</v>
      </c>
      <c r="P2428" s="9">
        <f t="shared" si="153"/>
        <v>0</v>
      </c>
      <c r="Q2428" s="11" t="s">
        <v>8334</v>
      </c>
      <c r="R2428" t="s">
        <v>8335</v>
      </c>
      <c r="S2428" s="15">
        <f t="shared" si="154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2"/>
        <v>0</v>
      </c>
      <c r="P2429" s="9">
        <f t="shared" si="153"/>
        <v>1</v>
      </c>
      <c r="Q2429" s="11" t="s">
        <v>8334</v>
      </c>
      <c r="R2429" t="s">
        <v>8335</v>
      </c>
      <c r="S2429" s="15">
        <f t="shared" si="154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2"/>
        <v>0</v>
      </c>
      <c r="P2430" s="9">
        <f t="shared" si="153"/>
        <v>1</v>
      </c>
      <c r="Q2430" s="11" t="s">
        <v>8334</v>
      </c>
      <c r="R2430" t="s">
        <v>8335</v>
      </c>
      <c r="S2430" s="15">
        <f t="shared" si="154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2"/>
        <v>1</v>
      </c>
      <c r="P2431" s="9">
        <f t="shared" si="153"/>
        <v>501.25</v>
      </c>
      <c r="Q2431" s="11" t="s">
        <v>8334</v>
      </c>
      <c r="R2431" t="s">
        <v>8335</v>
      </c>
      <c r="S2431" s="15">
        <f t="shared" si="154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2"/>
        <v>1</v>
      </c>
      <c r="P2432" s="9">
        <f t="shared" si="153"/>
        <v>10.5</v>
      </c>
      <c r="Q2432" s="11" t="s">
        <v>8334</v>
      </c>
      <c r="R2432" t="s">
        <v>8335</v>
      </c>
      <c r="S2432" s="15">
        <f t="shared" si="154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2"/>
        <v>0</v>
      </c>
      <c r="P2433" s="9">
        <f t="shared" si="153"/>
        <v>1</v>
      </c>
      <c r="Q2433" s="11" t="s">
        <v>8334</v>
      </c>
      <c r="R2433" t="s">
        <v>8335</v>
      </c>
      <c r="S2433" s="15">
        <f t="shared" si="154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2"/>
        <v>0</v>
      </c>
      <c r="P2434" s="9">
        <f t="shared" si="153"/>
        <v>1</v>
      </c>
      <c r="Q2434" s="11" t="s">
        <v>8334</v>
      </c>
      <c r="R2434" t="s">
        <v>8335</v>
      </c>
      <c r="S2434" s="15">
        <f t="shared" si="154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si="153"/>
        <v>0</v>
      </c>
      <c r="Q2435" s="11" t="s">
        <v>8334</v>
      </c>
      <c r="R2435" t="s">
        <v>8335</v>
      </c>
      <c r="S2435" s="15">
        <f t="shared" si="154"/>
        <v>42397.89980324074</v>
      </c>
      <c r="T2435">
        <f t="shared" si="151"/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>
        <f t="shared" ref="T2436:T2499" si="155">YEAR(S2436)</f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ref="O2442:O2505" si="156">ROUND(E2442/D2442*100,0)</f>
        <v>0</v>
      </c>
      <c r="P2442" s="9">
        <f t="shared" ref="P2442:P2505" si="157">IFERROR(ROUND(E2442/L2442,2),0)</f>
        <v>5</v>
      </c>
      <c r="Q2442" s="11" t="s">
        <v>8334</v>
      </c>
      <c r="R2442" t="s">
        <v>8335</v>
      </c>
      <c r="S2442" s="15">
        <f t="shared" ref="S2442:S2505" si="158">(((J2442/60)/60)/24)+DATE(1970,1,1)</f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6"/>
        <v>108</v>
      </c>
      <c r="P2443" s="9">
        <f t="shared" si="157"/>
        <v>74.23</v>
      </c>
      <c r="Q2443" s="11" t="s">
        <v>8334</v>
      </c>
      <c r="R2443" t="s">
        <v>8350</v>
      </c>
      <c r="S2443" s="15">
        <f t="shared" si="158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6"/>
        <v>126</v>
      </c>
      <c r="P2444" s="9">
        <f t="shared" si="157"/>
        <v>81.25</v>
      </c>
      <c r="Q2444" s="11" t="s">
        <v>8334</v>
      </c>
      <c r="R2444" t="s">
        <v>8350</v>
      </c>
      <c r="S2444" s="15">
        <f t="shared" si="158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6"/>
        <v>203</v>
      </c>
      <c r="P2445" s="9">
        <f t="shared" si="157"/>
        <v>130.22999999999999</v>
      </c>
      <c r="Q2445" s="11" t="s">
        <v>8334</v>
      </c>
      <c r="R2445" t="s">
        <v>8350</v>
      </c>
      <c r="S2445" s="15">
        <f t="shared" si="158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6"/>
        <v>109</v>
      </c>
      <c r="P2446" s="9">
        <f t="shared" si="157"/>
        <v>53.41</v>
      </c>
      <c r="Q2446" s="11" t="s">
        <v>8334</v>
      </c>
      <c r="R2446" t="s">
        <v>8350</v>
      </c>
      <c r="S2446" s="15">
        <f t="shared" si="158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6"/>
        <v>173</v>
      </c>
      <c r="P2447" s="9">
        <f t="shared" si="157"/>
        <v>75.13</v>
      </c>
      <c r="Q2447" s="11" t="s">
        <v>8334</v>
      </c>
      <c r="R2447" t="s">
        <v>8350</v>
      </c>
      <c r="S2447" s="15">
        <f t="shared" si="158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6"/>
        <v>168</v>
      </c>
      <c r="P2448" s="9">
        <f t="shared" si="157"/>
        <v>75.67</v>
      </c>
      <c r="Q2448" s="11" t="s">
        <v>8334</v>
      </c>
      <c r="R2448" t="s">
        <v>8350</v>
      </c>
      <c r="S2448" s="15">
        <f t="shared" si="158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6"/>
        <v>427</v>
      </c>
      <c r="P2449" s="9">
        <f t="shared" si="157"/>
        <v>31.69</v>
      </c>
      <c r="Q2449" s="11" t="s">
        <v>8334</v>
      </c>
      <c r="R2449" t="s">
        <v>8350</v>
      </c>
      <c r="S2449" s="15">
        <f t="shared" si="158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6"/>
        <v>108</v>
      </c>
      <c r="P2450" s="9">
        <f t="shared" si="157"/>
        <v>47.78</v>
      </c>
      <c r="Q2450" s="11" t="s">
        <v>8334</v>
      </c>
      <c r="R2450" t="s">
        <v>8350</v>
      </c>
      <c r="S2450" s="15">
        <f t="shared" si="158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6"/>
        <v>108</v>
      </c>
      <c r="P2451" s="9">
        <f t="shared" si="157"/>
        <v>90</v>
      </c>
      <c r="Q2451" s="11" t="s">
        <v>8334</v>
      </c>
      <c r="R2451" t="s">
        <v>8350</v>
      </c>
      <c r="S2451" s="15">
        <f t="shared" si="158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6"/>
        <v>102</v>
      </c>
      <c r="P2452" s="9">
        <f t="shared" si="157"/>
        <v>149.31</v>
      </c>
      <c r="Q2452" s="11" t="s">
        <v>8334</v>
      </c>
      <c r="R2452" t="s">
        <v>8350</v>
      </c>
      <c r="S2452" s="15">
        <f t="shared" si="158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6"/>
        <v>115</v>
      </c>
      <c r="P2453" s="9">
        <f t="shared" si="157"/>
        <v>62.07</v>
      </c>
      <c r="Q2453" s="11" t="s">
        <v>8334</v>
      </c>
      <c r="R2453" t="s">
        <v>8350</v>
      </c>
      <c r="S2453" s="15">
        <f t="shared" si="158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6"/>
        <v>134</v>
      </c>
      <c r="P2454" s="9">
        <f t="shared" si="157"/>
        <v>53.4</v>
      </c>
      <c r="Q2454" s="11" t="s">
        <v>8334</v>
      </c>
      <c r="R2454" t="s">
        <v>8350</v>
      </c>
      <c r="S2454" s="15">
        <f t="shared" si="158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6"/>
        <v>155</v>
      </c>
      <c r="P2455" s="9">
        <f t="shared" si="157"/>
        <v>69.27</v>
      </c>
      <c r="Q2455" s="11" t="s">
        <v>8334</v>
      </c>
      <c r="R2455" t="s">
        <v>8350</v>
      </c>
      <c r="S2455" s="15">
        <f t="shared" si="158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6"/>
        <v>101</v>
      </c>
      <c r="P2456" s="9">
        <f t="shared" si="157"/>
        <v>271.51</v>
      </c>
      <c r="Q2456" s="11" t="s">
        <v>8334</v>
      </c>
      <c r="R2456" t="s">
        <v>8350</v>
      </c>
      <c r="S2456" s="15">
        <f t="shared" si="158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6"/>
        <v>182</v>
      </c>
      <c r="P2457" s="9">
        <f t="shared" si="157"/>
        <v>34.130000000000003</v>
      </c>
      <c r="Q2457" s="11" t="s">
        <v>8334</v>
      </c>
      <c r="R2457" t="s">
        <v>8350</v>
      </c>
      <c r="S2457" s="15">
        <f t="shared" si="158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6"/>
        <v>181</v>
      </c>
      <c r="P2458" s="9">
        <f t="shared" si="157"/>
        <v>40.49</v>
      </c>
      <c r="Q2458" s="11" t="s">
        <v>8334</v>
      </c>
      <c r="R2458" t="s">
        <v>8350</v>
      </c>
      <c r="S2458" s="15">
        <f t="shared" si="158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6"/>
        <v>102</v>
      </c>
      <c r="P2459" s="9">
        <f t="shared" si="157"/>
        <v>189.76</v>
      </c>
      <c r="Q2459" s="11" t="s">
        <v>8334</v>
      </c>
      <c r="R2459" t="s">
        <v>8350</v>
      </c>
      <c r="S2459" s="15">
        <f t="shared" si="158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6"/>
        <v>110</v>
      </c>
      <c r="P2460" s="9">
        <f t="shared" si="157"/>
        <v>68.86</v>
      </c>
      <c r="Q2460" s="11" t="s">
        <v>8334</v>
      </c>
      <c r="R2460" t="s">
        <v>8350</v>
      </c>
      <c r="S2460" s="15">
        <f t="shared" si="158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6"/>
        <v>102</v>
      </c>
      <c r="P2461" s="9">
        <f t="shared" si="157"/>
        <v>108.78</v>
      </c>
      <c r="Q2461" s="11" t="s">
        <v>8334</v>
      </c>
      <c r="R2461" t="s">
        <v>8350</v>
      </c>
      <c r="S2461" s="15">
        <f t="shared" si="158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6"/>
        <v>101</v>
      </c>
      <c r="P2462" s="9">
        <f t="shared" si="157"/>
        <v>125.99</v>
      </c>
      <c r="Q2462" s="11" t="s">
        <v>8334</v>
      </c>
      <c r="R2462" t="s">
        <v>8350</v>
      </c>
      <c r="S2462" s="15">
        <f t="shared" si="158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6"/>
        <v>104</v>
      </c>
      <c r="P2463" s="9">
        <f t="shared" si="157"/>
        <v>90.52</v>
      </c>
      <c r="Q2463" s="11" t="s">
        <v>8323</v>
      </c>
      <c r="R2463" t="s">
        <v>8327</v>
      </c>
      <c r="S2463" s="15">
        <f t="shared" si="158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6"/>
        <v>111</v>
      </c>
      <c r="P2464" s="9">
        <f t="shared" si="157"/>
        <v>28.88</v>
      </c>
      <c r="Q2464" s="11" t="s">
        <v>8323</v>
      </c>
      <c r="R2464" t="s">
        <v>8327</v>
      </c>
      <c r="S2464" s="15">
        <f t="shared" si="158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6"/>
        <v>116</v>
      </c>
      <c r="P2465" s="9">
        <f t="shared" si="157"/>
        <v>31</v>
      </c>
      <c r="Q2465" s="11" t="s">
        <v>8323</v>
      </c>
      <c r="R2465" t="s">
        <v>8327</v>
      </c>
      <c r="S2465" s="15">
        <f t="shared" si="158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6"/>
        <v>111</v>
      </c>
      <c r="P2466" s="9">
        <f t="shared" si="157"/>
        <v>51.67</v>
      </c>
      <c r="Q2466" s="11" t="s">
        <v>8323</v>
      </c>
      <c r="R2466" t="s">
        <v>8327</v>
      </c>
      <c r="S2466" s="15">
        <f t="shared" si="158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6"/>
        <v>180</v>
      </c>
      <c r="P2467" s="9">
        <f t="shared" si="157"/>
        <v>26.27</v>
      </c>
      <c r="Q2467" s="11" t="s">
        <v>8323</v>
      </c>
      <c r="R2467" t="s">
        <v>8327</v>
      </c>
      <c r="S2467" s="15">
        <f t="shared" si="158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6"/>
        <v>100</v>
      </c>
      <c r="P2468" s="9">
        <f t="shared" si="157"/>
        <v>48.08</v>
      </c>
      <c r="Q2468" s="11" t="s">
        <v>8323</v>
      </c>
      <c r="R2468" t="s">
        <v>8327</v>
      </c>
      <c r="S2468" s="15">
        <f t="shared" si="158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6"/>
        <v>119</v>
      </c>
      <c r="P2469" s="9">
        <f t="shared" si="157"/>
        <v>27.56</v>
      </c>
      <c r="Q2469" s="11" t="s">
        <v>8323</v>
      </c>
      <c r="R2469" t="s">
        <v>8327</v>
      </c>
      <c r="S2469" s="15">
        <f t="shared" si="158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6"/>
        <v>107</v>
      </c>
      <c r="P2470" s="9">
        <f t="shared" si="157"/>
        <v>36.97</v>
      </c>
      <c r="Q2470" s="11" t="s">
        <v>8323</v>
      </c>
      <c r="R2470" t="s">
        <v>8327</v>
      </c>
      <c r="S2470" s="15">
        <f t="shared" si="158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6"/>
        <v>114</v>
      </c>
      <c r="P2471" s="9">
        <f t="shared" si="157"/>
        <v>29.02</v>
      </c>
      <c r="Q2471" s="11" t="s">
        <v>8323</v>
      </c>
      <c r="R2471" t="s">
        <v>8327</v>
      </c>
      <c r="S2471" s="15">
        <f t="shared" si="158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6"/>
        <v>103</v>
      </c>
      <c r="P2472" s="9">
        <f t="shared" si="157"/>
        <v>28.66</v>
      </c>
      <c r="Q2472" s="11" t="s">
        <v>8323</v>
      </c>
      <c r="R2472" t="s">
        <v>8327</v>
      </c>
      <c r="S2472" s="15">
        <f t="shared" si="158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6"/>
        <v>128</v>
      </c>
      <c r="P2473" s="9">
        <f t="shared" si="157"/>
        <v>37.65</v>
      </c>
      <c r="Q2473" s="11" t="s">
        <v>8323</v>
      </c>
      <c r="R2473" t="s">
        <v>8327</v>
      </c>
      <c r="S2473" s="15">
        <f t="shared" si="158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6"/>
        <v>136</v>
      </c>
      <c r="P2474" s="9">
        <f t="shared" si="157"/>
        <v>97.9</v>
      </c>
      <c r="Q2474" s="11" t="s">
        <v>8323</v>
      </c>
      <c r="R2474" t="s">
        <v>8327</v>
      </c>
      <c r="S2474" s="15">
        <f t="shared" si="158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6"/>
        <v>100</v>
      </c>
      <c r="P2475" s="9">
        <f t="shared" si="157"/>
        <v>42.55</v>
      </c>
      <c r="Q2475" s="11" t="s">
        <v>8323</v>
      </c>
      <c r="R2475" t="s">
        <v>8327</v>
      </c>
      <c r="S2475" s="15">
        <f t="shared" si="158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6"/>
        <v>100</v>
      </c>
      <c r="P2476" s="9">
        <f t="shared" si="157"/>
        <v>131.58000000000001</v>
      </c>
      <c r="Q2476" s="11" t="s">
        <v>8323</v>
      </c>
      <c r="R2476" t="s">
        <v>8327</v>
      </c>
      <c r="S2476" s="15">
        <f t="shared" si="158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6"/>
        <v>105</v>
      </c>
      <c r="P2477" s="9">
        <f t="shared" si="157"/>
        <v>32.32</v>
      </c>
      <c r="Q2477" s="11" t="s">
        <v>8323</v>
      </c>
      <c r="R2477" t="s">
        <v>8327</v>
      </c>
      <c r="S2477" s="15">
        <f t="shared" si="158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6"/>
        <v>105</v>
      </c>
      <c r="P2478" s="9">
        <f t="shared" si="157"/>
        <v>61.1</v>
      </c>
      <c r="Q2478" s="11" t="s">
        <v>8323</v>
      </c>
      <c r="R2478" t="s">
        <v>8327</v>
      </c>
      <c r="S2478" s="15">
        <f t="shared" si="158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6"/>
        <v>171</v>
      </c>
      <c r="P2479" s="9">
        <f t="shared" si="157"/>
        <v>31.34</v>
      </c>
      <c r="Q2479" s="11" t="s">
        <v>8323</v>
      </c>
      <c r="R2479" t="s">
        <v>8327</v>
      </c>
      <c r="S2479" s="15">
        <f t="shared" si="158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6"/>
        <v>128</v>
      </c>
      <c r="P2480" s="9">
        <f t="shared" si="157"/>
        <v>129.11000000000001</v>
      </c>
      <c r="Q2480" s="11" t="s">
        <v>8323</v>
      </c>
      <c r="R2480" t="s">
        <v>8327</v>
      </c>
      <c r="S2480" s="15">
        <f t="shared" si="158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6"/>
        <v>133</v>
      </c>
      <c r="P2481" s="9">
        <f t="shared" si="157"/>
        <v>25.02</v>
      </c>
      <c r="Q2481" s="11" t="s">
        <v>8323</v>
      </c>
      <c r="R2481" t="s">
        <v>8327</v>
      </c>
      <c r="S2481" s="15">
        <f t="shared" si="158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6"/>
        <v>100</v>
      </c>
      <c r="P2482" s="9">
        <f t="shared" si="157"/>
        <v>250</v>
      </c>
      <c r="Q2482" s="11" t="s">
        <v>8323</v>
      </c>
      <c r="R2482" t="s">
        <v>8327</v>
      </c>
      <c r="S2482" s="15">
        <f t="shared" si="158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6"/>
        <v>113</v>
      </c>
      <c r="P2483" s="9">
        <f t="shared" si="157"/>
        <v>47.54</v>
      </c>
      <c r="Q2483" s="11" t="s">
        <v>8323</v>
      </c>
      <c r="R2483" t="s">
        <v>8327</v>
      </c>
      <c r="S2483" s="15">
        <f t="shared" si="158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6"/>
        <v>100</v>
      </c>
      <c r="P2484" s="9">
        <f t="shared" si="157"/>
        <v>40.04</v>
      </c>
      <c r="Q2484" s="11" t="s">
        <v>8323</v>
      </c>
      <c r="R2484" t="s">
        <v>8327</v>
      </c>
      <c r="S2484" s="15">
        <f t="shared" si="158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6"/>
        <v>114</v>
      </c>
      <c r="P2485" s="9">
        <f t="shared" si="157"/>
        <v>65.84</v>
      </c>
      <c r="Q2485" s="11" t="s">
        <v>8323</v>
      </c>
      <c r="R2485" t="s">
        <v>8327</v>
      </c>
      <c r="S2485" s="15">
        <f t="shared" si="158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6"/>
        <v>119</v>
      </c>
      <c r="P2486" s="9">
        <f t="shared" si="157"/>
        <v>46.4</v>
      </c>
      <c r="Q2486" s="11" t="s">
        <v>8323</v>
      </c>
      <c r="R2486" t="s">
        <v>8327</v>
      </c>
      <c r="S2486" s="15">
        <f t="shared" si="158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6"/>
        <v>103</v>
      </c>
      <c r="P2487" s="9">
        <f t="shared" si="157"/>
        <v>50.37</v>
      </c>
      <c r="Q2487" s="11" t="s">
        <v>8323</v>
      </c>
      <c r="R2487" t="s">
        <v>8327</v>
      </c>
      <c r="S2487" s="15">
        <f t="shared" si="158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6"/>
        <v>266</v>
      </c>
      <c r="P2488" s="9">
        <f t="shared" si="157"/>
        <v>26.57</v>
      </c>
      <c r="Q2488" s="11" t="s">
        <v>8323</v>
      </c>
      <c r="R2488" t="s">
        <v>8327</v>
      </c>
      <c r="S2488" s="15">
        <f t="shared" si="158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6"/>
        <v>100</v>
      </c>
      <c r="P2489" s="9">
        <f t="shared" si="157"/>
        <v>39.49</v>
      </c>
      <c r="Q2489" s="11" t="s">
        <v>8323</v>
      </c>
      <c r="R2489" t="s">
        <v>8327</v>
      </c>
      <c r="S2489" s="15">
        <f t="shared" si="158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6"/>
        <v>107</v>
      </c>
      <c r="P2490" s="9">
        <f t="shared" si="157"/>
        <v>49.25</v>
      </c>
      <c r="Q2490" s="11" t="s">
        <v>8323</v>
      </c>
      <c r="R2490" t="s">
        <v>8327</v>
      </c>
      <c r="S2490" s="15">
        <f t="shared" si="158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6"/>
        <v>134</v>
      </c>
      <c r="P2491" s="9">
        <f t="shared" si="157"/>
        <v>62.38</v>
      </c>
      <c r="Q2491" s="11" t="s">
        <v>8323</v>
      </c>
      <c r="R2491" t="s">
        <v>8327</v>
      </c>
      <c r="S2491" s="15">
        <f t="shared" si="158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6"/>
        <v>121</v>
      </c>
      <c r="P2492" s="9">
        <f t="shared" si="157"/>
        <v>37.94</v>
      </c>
      <c r="Q2492" s="11" t="s">
        <v>8323</v>
      </c>
      <c r="R2492" t="s">
        <v>8327</v>
      </c>
      <c r="S2492" s="15">
        <f t="shared" si="158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6"/>
        <v>103</v>
      </c>
      <c r="P2493" s="9">
        <f t="shared" si="157"/>
        <v>51.6</v>
      </c>
      <c r="Q2493" s="11" t="s">
        <v>8323</v>
      </c>
      <c r="R2493" t="s">
        <v>8327</v>
      </c>
      <c r="S2493" s="15">
        <f t="shared" si="158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6"/>
        <v>125</v>
      </c>
      <c r="P2494" s="9">
        <f t="shared" si="157"/>
        <v>27.78</v>
      </c>
      <c r="Q2494" s="11" t="s">
        <v>8323</v>
      </c>
      <c r="R2494" t="s">
        <v>8327</v>
      </c>
      <c r="S2494" s="15">
        <f t="shared" si="158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6"/>
        <v>129</v>
      </c>
      <c r="P2495" s="9">
        <f t="shared" si="157"/>
        <v>99.38</v>
      </c>
      <c r="Q2495" s="11" t="s">
        <v>8323</v>
      </c>
      <c r="R2495" t="s">
        <v>8327</v>
      </c>
      <c r="S2495" s="15">
        <f t="shared" si="158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6"/>
        <v>101</v>
      </c>
      <c r="P2496" s="9">
        <f t="shared" si="157"/>
        <v>38.85</v>
      </c>
      <c r="Q2496" s="11" t="s">
        <v>8323</v>
      </c>
      <c r="R2496" t="s">
        <v>8327</v>
      </c>
      <c r="S2496" s="15">
        <f t="shared" si="158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6"/>
        <v>128</v>
      </c>
      <c r="P2497" s="9">
        <f t="shared" si="157"/>
        <v>45.55</v>
      </c>
      <c r="Q2497" s="11" t="s">
        <v>8323</v>
      </c>
      <c r="R2497" t="s">
        <v>8327</v>
      </c>
      <c r="S2497" s="15">
        <f t="shared" si="158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6"/>
        <v>100</v>
      </c>
      <c r="P2498" s="9">
        <f t="shared" si="157"/>
        <v>600</v>
      </c>
      <c r="Q2498" s="11" t="s">
        <v>8323</v>
      </c>
      <c r="R2498" t="s">
        <v>8327</v>
      </c>
      <c r="S2498" s="15">
        <f t="shared" si="158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si="157"/>
        <v>80.55</v>
      </c>
      <c r="Q2499" s="11" t="s">
        <v>8323</v>
      </c>
      <c r="R2499" t="s">
        <v>8327</v>
      </c>
      <c r="S2499" s="15">
        <f t="shared" si="158"/>
        <v>40730.878912037035</v>
      </c>
      <c r="T2499">
        <f t="shared" si="155"/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>
        <f t="shared" ref="T2500:T2563" si="159">YEAR(S2500)</f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ref="O2506:O2569" si="160">ROUND(E2506/D2506*100,0)</f>
        <v>0</v>
      </c>
      <c r="P2506" s="9">
        <f t="shared" ref="P2506:P2569" si="161">IFERROR(ROUND(E2506/L2506,2),0)</f>
        <v>0</v>
      </c>
      <c r="Q2506" s="11" t="s">
        <v>8334</v>
      </c>
      <c r="R2506" t="s">
        <v>8351</v>
      </c>
      <c r="S2506" s="15">
        <f t="shared" ref="S2506:S2569" si="162">(((J2506/60)/60)/24)+DATE(1970,1,1)</f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60"/>
        <v>0</v>
      </c>
      <c r="P2507" s="9">
        <f t="shared" si="161"/>
        <v>0</v>
      </c>
      <c r="Q2507" s="11" t="s">
        <v>8334</v>
      </c>
      <c r="R2507" t="s">
        <v>8351</v>
      </c>
      <c r="S2507" s="15">
        <f t="shared" si="162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0"/>
        <v>1</v>
      </c>
      <c r="P2508" s="9">
        <f t="shared" si="161"/>
        <v>15</v>
      </c>
      <c r="Q2508" s="11" t="s">
        <v>8334</v>
      </c>
      <c r="R2508" t="s">
        <v>8351</v>
      </c>
      <c r="S2508" s="15">
        <f t="shared" si="162"/>
        <v>42258.297094907408</v>
      </c>
      <c r="T2508">
        <f t="shared" si="159"/>
        <v>2015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0"/>
        <v>0</v>
      </c>
      <c r="P2509" s="9">
        <f t="shared" si="161"/>
        <v>0</v>
      </c>
      <c r="Q2509" s="11" t="s">
        <v>8334</v>
      </c>
      <c r="R2509" t="s">
        <v>8351</v>
      </c>
      <c r="S2509" s="15">
        <f t="shared" si="162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0"/>
        <v>0</v>
      </c>
      <c r="P2510" s="9">
        <f t="shared" si="161"/>
        <v>0</v>
      </c>
      <c r="Q2510" s="11" t="s">
        <v>8334</v>
      </c>
      <c r="R2510" t="s">
        <v>8351</v>
      </c>
      <c r="S2510" s="15">
        <f t="shared" si="162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0"/>
        <v>1</v>
      </c>
      <c r="P2511" s="9">
        <f t="shared" si="161"/>
        <v>35.71</v>
      </c>
      <c r="Q2511" s="11" t="s">
        <v>8334</v>
      </c>
      <c r="R2511" t="s">
        <v>8351</v>
      </c>
      <c r="S2511" s="15">
        <f t="shared" si="162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0"/>
        <v>0</v>
      </c>
      <c r="P2512" s="9">
        <f t="shared" si="161"/>
        <v>37.5</v>
      </c>
      <c r="Q2512" s="11" t="s">
        <v>8334</v>
      </c>
      <c r="R2512" t="s">
        <v>8351</v>
      </c>
      <c r="S2512" s="15">
        <f t="shared" si="162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0"/>
        <v>0</v>
      </c>
      <c r="P2513" s="9">
        <f t="shared" si="161"/>
        <v>0</v>
      </c>
      <c r="Q2513" s="11" t="s">
        <v>8334</v>
      </c>
      <c r="R2513" t="s">
        <v>8351</v>
      </c>
      <c r="S2513" s="15">
        <f t="shared" si="162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0"/>
        <v>0</v>
      </c>
      <c r="P2514" s="9">
        <f t="shared" si="161"/>
        <v>0</v>
      </c>
      <c r="Q2514" s="11" t="s">
        <v>8334</v>
      </c>
      <c r="R2514" t="s">
        <v>8351</v>
      </c>
      <c r="S2514" s="15">
        <f t="shared" si="162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0"/>
        <v>0</v>
      </c>
      <c r="P2515" s="9">
        <f t="shared" si="161"/>
        <v>0</v>
      </c>
      <c r="Q2515" s="11" t="s">
        <v>8334</v>
      </c>
      <c r="R2515" t="s">
        <v>8351</v>
      </c>
      <c r="S2515" s="15">
        <f t="shared" si="162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0"/>
        <v>2</v>
      </c>
      <c r="P2516" s="9">
        <f t="shared" si="161"/>
        <v>52.5</v>
      </c>
      <c r="Q2516" s="11" t="s">
        <v>8334</v>
      </c>
      <c r="R2516" t="s">
        <v>8351</v>
      </c>
      <c r="S2516" s="15">
        <f t="shared" si="162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0"/>
        <v>19</v>
      </c>
      <c r="P2517" s="9">
        <f t="shared" si="161"/>
        <v>77.5</v>
      </c>
      <c r="Q2517" s="11" t="s">
        <v>8334</v>
      </c>
      <c r="R2517" t="s">
        <v>8351</v>
      </c>
      <c r="S2517" s="15">
        <f t="shared" si="162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0"/>
        <v>0</v>
      </c>
      <c r="P2518" s="9">
        <f t="shared" si="161"/>
        <v>0</v>
      </c>
      <c r="Q2518" s="11" t="s">
        <v>8334</v>
      </c>
      <c r="R2518" t="s">
        <v>8351</v>
      </c>
      <c r="S2518" s="15">
        <f t="shared" si="162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0"/>
        <v>10</v>
      </c>
      <c r="P2519" s="9">
        <f t="shared" si="161"/>
        <v>53.55</v>
      </c>
      <c r="Q2519" s="11" t="s">
        <v>8334</v>
      </c>
      <c r="R2519" t="s">
        <v>8351</v>
      </c>
      <c r="S2519" s="15">
        <f t="shared" si="162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0"/>
        <v>0</v>
      </c>
      <c r="P2520" s="9">
        <f t="shared" si="161"/>
        <v>0</v>
      </c>
      <c r="Q2520" s="11" t="s">
        <v>8334</v>
      </c>
      <c r="R2520" t="s">
        <v>8351</v>
      </c>
      <c r="S2520" s="15">
        <f t="shared" si="162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0"/>
        <v>0</v>
      </c>
      <c r="P2521" s="9">
        <f t="shared" si="161"/>
        <v>16.25</v>
      </c>
      <c r="Q2521" s="11" t="s">
        <v>8334</v>
      </c>
      <c r="R2521" t="s">
        <v>8351</v>
      </c>
      <c r="S2521" s="15">
        <f t="shared" si="162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0"/>
        <v>0</v>
      </c>
      <c r="P2522" s="9">
        <f t="shared" si="161"/>
        <v>0</v>
      </c>
      <c r="Q2522" s="11" t="s">
        <v>8334</v>
      </c>
      <c r="R2522" t="s">
        <v>8351</v>
      </c>
      <c r="S2522" s="15">
        <f t="shared" si="162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0"/>
        <v>109</v>
      </c>
      <c r="P2523" s="9">
        <f t="shared" si="161"/>
        <v>103.68</v>
      </c>
      <c r="Q2523" s="11" t="s">
        <v>8323</v>
      </c>
      <c r="R2523" t="s">
        <v>8352</v>
      </c>
      <c r="S2523" s="15">
        <f t="shared" si="162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0"/>
        <v>100</v>
      </c>
      <c r="P2524" s="9">
        <f t="shared" si="161"/>
        <v>185.19</v>
      </c>
      <c r="Q2524" s="11" t="s">
        <v>8323</v>
      </c>
      <c r="R2524" t="s">
        <v>8352</v>
      </c>
      <c r="S2524" s="15">
        <f t="shared" si="162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0"/>
        <v>156</v>
      </c>
      <c r="P2525" s="9">
        <f t="shared" si="161"/>
        <v>54.15</v>
      </c>
      <c r="Q2525" s="11" t="s">
        <v>8323</v>
      </c>
      <c r="R2525" t="s">
        <v>8352</v>
      </c>
      <c r="S2525" s="15">
        <f t="shared" si="162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0"/>
        <v>102</v>
      </c>
      <c r="P2526" s="9">
        <f t="shared" si="161"/>
        <v>177.21</v>
      </c>
      <c r="Q2526" s="11" t="s">
        <v>8323</v>
      </c>
      <c r="R2526" t="s">
        <v>8352</v>
      </c>
      <c r="S2526" s="15">
        <f t="shared" si="162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0"/>
        <v>100</v>
      </c>
      <c r="P2527" s="9">
        <f t="shared" si="161"/>
        <v>100.33</v>
      </c>
      <c r="Q2527" s="11" t="s">
        <v>8323</v>
      </c>
      <c r="R2527" t="s">
        <v>8352</v>
      </c>
      <c r="S2527" s="15">
        <f t="shared" si="162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0"/>
        <v>113</v>
      </c>
      <c r="P2528" s="9">
        <f t="shared" si="161"/>
        <v>136.91</v>
      </c>
      <c r="Q2528" s="11" t="s">
        <v>8323</v>
      </c>
      <c r="R2528" t="s">
        <v>8352</v>
      </c>
      <c r="S2528" s="15">
        <f t="shared" si="162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0"/>
        <v>102</v>
      </c>
      <c r="P2529" s="9">
        <f t="shared" si="161"/>
        <v>57.54</v>
      </c>
      <c r="Q2529" s="11" t="s">
        <v>8323</v>
      </c>
      <c r="R2529" t="s">
        <v>8352</v>
      </c>
      <c r="S2529" s="15">
        <f t="shared" si="162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0"/>
        <v>107</v>
      </c>
      <c r="P2530" s="9">
        <f t="shared" si="161"/>
        <v>52.96</v>
      </c>
      <c r="Q2530" s="11" t="s">
        <v>8323</v>
      </c>
      <c r="R2530" t="s">
        <v>8352</v>
      </c>
      <c r="S2530" s="15">
        <f t="shared" si="162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0"/>
        <v>104</v>
      </c>
      <c r="P2531" s="9">
        <f t="shared" si="161"/>
        <v>82.33</v>
      </c>
      <c r="Q2531" s="11" t="s">
        <v>8323</v>
      </c>
      <c r="R2531" t="s">
        <v>8352</v>
      </c>
      <c r="S2531" s="15">
        <f t="shared" si="162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0"/>
        <v>100</v>
      </c>
      <c r="P2532" s="9">
        <f t="shared" si="161"/>
        <v>135.41999999999999</v>
      </c>
      <c r="Q2532" s="11" t="s">
        <v>8323</v>
      </c>
      <c r="R2532" t="s">
        <v>8352</v>
      </c>
      <c r="S2532" s="15">
        <f t="shared" si="162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0"/>
        <v>100</v>
      </c>
      <c r="P2533" s="9">
        <f t="shared" si="161"/>
        <v>74.069999999999993</v>
      </c>
      <c r="Q2533" s="11" t="s">
        <v>8323</v>
      </c>
      <c r="R2533" t="s">
        <v>8352</v>
      </c>
      <c r="S2533" s="15">
        <f t="shared" si="162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0"/>
        <v>126</v>
      </c>
      <c r="P2534" s="9">
        <f t="shared" si="161"/>
        <v>84.08</v>
      </c>
      <c r="Q2534" s="11" t="s">
        <v>8323</v>
      </c>
      <c r="R2534" t="s">
        <v>8352</v>
      </c>
      <c r="S2534" s="15">
        <f t="shared" si="162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0"/>
        <v>111</v>
      </c>
      <c r="P2535" s="9">
        <f t="shared" si="161"/>
        <v>61.03</v>
      </c>
      <c r="Q2535" s="11" t="s">
        <v>8323</v>
      </c>
      <c r="R2535" t="s">
        <v>8352</v>
      </c>
      <c r="S2535" s="15">
        <f t="shared" si="162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0"/>
        <v>105</v>
      </c>
      <c r="P2536" s="9">
        <f t="shared" si="161"/>
        <v>150</v>
      </c>
      <c r="Q2536" s="11" t="s">
        <v>8323</v>
      </c>
      <c r="R2536" t="s">
        <v>8352</v>
      </c>
      <c r="S2536" s="15">
        <f t="shared" si="162"/>
        <v>40127.700370370374</v>
      </c>
      <c r="T2536">
        <f t="shared" si="159"/>
        <v>2009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0"/>
        <v>104</v>
      </c>
      <c r="P2537" s="9">
        <f t="shared" si="161"/>
        <v>266.08999999999997</v>
      </c>
      <c r="Q2537" s="11" t="s">
        <v>8323</v>
      </c>
      <c r="R2537" t="s">
        <v>8352</v>
      </c>
      <c r="S2537" s="15">
        <f t="shared" si="162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0"/>
        <v>116</v>
      </c>
      <c r="P2538" s="9">
        <f t="shared" si="161"/>
        <v>7.25</v>
      </c>
      <c r="Q2538" s="11" t="s">
        <v>8323</v>
      </c>
      <c r="R2538" t="s">
        <v>8352</v>
      </c>
      <c r="S2538" s="15">
        <f t="shared" si="162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0"/>
        <v>110</v>
      </c>
      <c r="P2539" s="9">
        <f t="shared" si="161"/>
        <v>100</v>
      </c>
      <c r="Q2539" s="11" t="s">
        <v>8323</v>
      </c>
      <c r="R2539" t="s">
        <v>8352</v>
      </c>
      <c r="S2539" s="15">
        <f t="shared" si="162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0"/>
        <v>113</v>
      </c>
      <c r="P2540" s="9">
        <f t="shared" si="161"/>
        <v>109.96</v>
      </c>
      <c r="Q2540" s="11" t="s">
        <v>8323</v>
      </c>
      <c r="R2540" t="s">
        <v>8352</v>
      </c>
      <c r="S2540" s="15">
        <f t="shared" si="162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0"/>
        <v>100</v>
      </c>
      <c r="P2541" s="9">
        <f t="shared" si="161"/>
        <v>169.92</v>
      </c>
      <c r="Q2541" s="11" t="s">
        <v>8323</v>
      </c>
      <c r="R2541" t="s">
        <v>8352</v>
      </c>
      <c r="S2541" s="15">
        <f t="shared" si="162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0"/>
        <v>103</v>
      </c>
      <c r="P2542" s="9">
        <f t="shared" si="161"/>
        <v>95.74</v>
      </c>
      <c r="Q2542" s="11" t="s">
        <v>8323</v>
      </c>
      <c r="R2542" t="s">
        <v>8352</v>
      </c>
      <c r="S2542" s="15">
        <f t="shared" si="162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0"/>
        <v>107</v>
      </c>
      <c r="P2543" s="9">
        <f t="shared" si="161"/>
        <v>59.46</v>
      </c>
      <c r="Q2543" s="11" t="s">
        <v>8323</v>
      </c>
      <c r="R2543" t="s">
        <v>8352</v>
      </c>
      <c r="S2543" s="15">
        <f t="shared" si="162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0"/>
        <v>104</v>
      </c>
      <c r="P2544" s="9">
        <f t="shared" si="161"/>
        <v>55.77</v>
      </c>
      <c r="Q2544" s="11" t="s">
        <v>8323</v>
      </c>
      <c r="R2544" t="s">
        <v>8352</v>
      </c>
      <c r="S2544" s="15">
        <f t="shared" si="162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0"/>
        <v>156</v>
      </c>
      <c r="P2545" s="9">
        <f t="shared" si="161"/>
        <v>30.08</v>
      </c>
      <c r="Q2545" s="11" t="s">
        <v>8323</v>
      </c>
      <c r="R2545" t="s">
        <v>8352</v>
      </c>
      <c r="S2545" s="15">
        <f t="shared" si="162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0"/>
        <v>101</v>
      </c>
      <c r="P2546" s="9">
        <f t="shared" si="161"/>
        <v>88.44</v>
      </c>
      <c r="Q2546" s="11" t="s">
        <v>8323</v>
      </c>
      <c r="R2546" t="s">
        <v>8352</v>
      </c>
      <c r="S2546" s="15">
        <f t="shared" si="162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0"/>
        <v>195</v>
      </c>
      <c r="P2547" s="9">
        <f t="shared" si="161"/>
        <v>64.03</v>
      </c>
      <c r="Q2547" s="11" t="s">
        <v>8323</v>
      </c>
      <c r="R2547" t="s">
        <v>8352</v>
      </c>
      <c r="S2547" s="15">
        <f t="shared" si="162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0"/>
        <v>112</v>
      </c>
      <c r="P2548" s="9">
        <f t="shared" si="161"/>
        <v>60.15</v>
      </c>
      <c r="Q2548" s="11" t="s">
        <v>8323</v>
      </c>
      <c r="R2548" t="s">
        <v>8352</v>
      </c>
      <c r="S2548" s="15">
        <f t="shared" si="162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0"/>
        <v>120</v>
      </c>
      <c r="P2549" s="9">
        <f t="shared" si="161"/>
        <v>49.19</v>
      </c>
      <c r="Q2549" s="11" t="s">
        <v>8323</v>
      </c>
      <c r="R2549" t="s">
        <v>8352</v>
      </c>
      <c r="S2549" s="15">
        <f t="shared" si="162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0"/>
        <v>102</v>
      </c>
      <c r="P2550" s="9">
        <f t="shared" si="161"/>
        <v>165.16</v>
      </c>
      <c r="Q2550" s="11" t="s">
        <v>8323</v>
      </c>
      <c r="R2550" t="s">
        <v>8352</v>
      </c>
      <c r="S2550" s="15">
        <f t="shared" si="162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0"/>
        <v>103</v>
      </c>
      <c r="P2551" s="9">
        <f t="shared" si="161"/>
        <v>43.62</v>
      </c>
      <c r="Q2551" s="11" t="s">
        <v>8323</v>
      </c>
      <c r="R2551" t="s">
        <v>8352</v>
      </c>
      <c r="S2551" s="15">
        <f t="shared" si="162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0"/>
        <v>101</v>
      </c>
      <c r="P2552" s="9">
        <f t="shared" si="161"/>
        <v>43.7</v>
      </c>
      <c r="Q2552" s="11" t="s">
        <v>8323</v>
      </c>
      <c r="R2552" t="s">
        <v>8352</v>
      </c>
      <c r="S2552" s="15">
        <f t="shared" si="162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0"/>
        <v>103</v>
      </c>
      <c r="P2553" s="9">
        <f t="shared" si="161"/>
        <v>67.42</v>
      </c>
      <c r="Q2553" s="11" t="s">
        <v>8323</v>
      </c>
      <c r="R2553" t="s">
        <v>8352</v>
      </c>
      <c r="S2553" s="15">
        <f t="shared" si="162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0"/>
        <v>107</v>
      </c>
      <c r="P2554" s="9">
        <f t="shared" si="161"/>
        <v>177.5</v>
      </c>
      <c r="Q2554" s="11" t="s">
        <v>8323</v>
      </c>
      <c r="R2554" t="s">
        <v>8352</v>
      </c>
      <c r="S2554" s="15">
        <f t="shared" si="162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0"/>
        <v>156</v>
      </c>
      <c r="P2555" s="9">
        <f t="shared" si="161"/>
        <v>38.880000000000003</v>
      </c>
      <c r="Q2555" s="11" t="s">
        <v>8323</v>
      </c>
      <c r="R2555" t="s">
        <v>8352</v>
      </c>
      <c r="S2555" s="15">
        <f t="shared" si="162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0"/>
        <v>123</v>
      </c>
      <c r="P2556" s="9">
        <f t="shared" si="161"/>
        <v>54.99</v>
      </c>
      <c r="Q2556" s="11" t="s">
        <v>8323</v>
      </c>
      <c r="R2556" t="s">
        <v>8352</v>
      </c>
      <c r="S2556" s="15">
        <f t="shared" si="162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0"/>
        <v>107</v>
      </c>
      <c r="P2557" s="9">
        <f t="shared" si="161"/>
        <v>61.34</v>
      </c>
      <c r="Q2557" s="11" t="s">
        <v>8323</v>
      </c>
      <c r="R2557" t="s">
        <v>8352</v>
      </c>
      <c r="S2557" s="15">
        <f t="shared" si="162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0"/>
        <v>106</v>
      </c>
      <c r="P2558" s="9">
        <f t="shared" si="161"/>
        <v>23.12</v>
      </c>
      <c r="Q2558" s="11" t="s">
        <v>8323</v>
      </c>
      <c r="R2558" t="s">
        <v>8352</v>
      </c>
      <c r="S2558" s="15">
        <f t="shared" si="162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0"/>
        <v>118</v>
      </c>
      <c r="P2559" s="9">
        <f t="shared" si="161"/>
        <v>29.61</v>
      </c>
      <c r="Q2559" s="11" t="s">
        <v>8323</v>
      </c>
      <c r="R2559" t="s">
        <v>8352</v>
      </c>
      <c r="S2559" s="15">
        <f t="shared" si="162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0"/>
        <v>109</v>
      </c>
      <c r="P2560" s="9">
        <f t="shared" si="161"/>
        <v>75.61</v>
      </c>
      <c r="Q2560" s="11" t="s">
        <v>8323</v>
      </c>
      <c r="R2560" t="s">
        <v>8352</v>
      </c>
      <c r="S2560" s="15">
        <f t="shared" si="162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0"/>
        <v>111</v>
      </c>
      <c r="P2561" s="9">
        <f t="shared" si="161"/>
        <v>35.6</v>
      </c>
      <c r="Q2561" s="11" t="s">
        <v>8323</v>
      </c>
      <c r="R2561" t="s">
        <v>8352</v>
      </c>
      <c r="S2561" s="15">
        <f t="shared" si="162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0"/>
        <v>100</v>
      </c>
      <c r="P2562" s="9">
        <f t="shared" si="161"/>
        <v>143</v>
      </c>
      <c r="Q2562" s="11" t="s">
        <v>8323</v>
      </c>
      <c r="R2562" t="s">
        <v>8352</v>
      </c>
      <c r="S2562" s="15">
        <f t="shared" si="162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si="161"/>
        <v>0</v>
      </c>
      <c r="Q2563" s="11" t="s">
        <v>8334</v>
      </c>
      <c r="R2563" t="s">
        <v>8335</v>
      </c>
      <c r="S2563" s="15">
        <f t="shared" si="162"/>
        <v>42260.528807870374</v>
      </c>
      <c r="T2563">
        <f t="shared" si="159"/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>
        <f t="shared" ref="T2564:T2627" si="163">YEAR(S2564)</f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ref="O2570:O2633" si="164">ROUND(E2570/D2570*100,0)</f>
        <v>1</v>
      </c>
      <c r="P2570" s="9">
        <f t="shared" ref="P2570:P2633" si="165">IFERROR(ROUND(E2570/L2570,2),0)</f>
        <v>50</v>
      </c>
      <c r="Q2570" s="11" t="s">
        <v>8334</v>
      </c>
      <c r="R2570" t="s">
        <v>8335</v>
      </c>
      <c r="S2570" s="15">
        <f t="shared" ref="S2570:S2633" si="166">(((J2570/60)/60)/24)+DATE(1970,1,1)</f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4"/>
        <v>2</v>
      </c>
      <c r="P2571" s="9">
        <f t="shared" si="165"/>
        <v>72.5</v>
      </c>
      <c r="Q2571" s="11" t="s">
        <v>8334</v>
      </c>
      <c r="R2571" t="s">
        <v>8335</v>
      </c>
      <c r="S2571" s="15">
        <f t="shared" si="166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4"/>
        <v>1</v>
      </c>
      <c r="P2572" s="9">
        <f t="shared" si="165"/>
        <v>29.5</v>
      </c>
      <c r="Q2572" s="11" t="s">
        <v>8334</v>
      </c>
      <c r="R2572" t="s">
        <v>8335</v>
      </c>
      <c r="S2572" s="15">
        <f t="shared" si="166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4"/>
        <v>0</v>
      </c>
      <c r="P2573" s="9">
        <f t="shared" si="165"/>
        <v>62.5</v>
      </c>
      <c r="Q2573" s="11" t="s">
        <v>8334</v>
      </c>
      <c r="R2573" t="s">
        <v>8335</v>
      </c>
      <c r="S2573" s="15">
        <f t="shared" si="166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4"/>
        <v>0</v>
      </c>
      <c r="P2574" s="9">
        <f t="shared" si="165"/>
        <v>0</v>
      </c>
      <c r="Q2574" s="11" t="s">
        <v>8334</v>
      </c>
      <c r="R2574" t="s">
        <v>8335</v>
      </c>
      <c r="S2574" s="15">
        <f t="shared" si="166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4"/>
        <v>0</v>
      </c>
      <c r="P2575" s="9">
        <f t="shared" si="165"/>
        <v>0</v>
      </c>
      <c r="Q2575" s="11" t="s">
        <v>8334</v>
      </c>
      <c r="R2575" t="s">
        <v>8335</v>
      </c>
      <c r="S2575" s="15">
        <f t="shared" si="166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4"/>
        <v>0</v>
      </c>
      <c r="P2576" s="9">
        <f t="shared" si="165"/>
        <v>0</v>
      </c>
      <c r="Q2576" s="11" t="s">
        <v>8334</v>
      </c>
      <c r="R2576" t="s">
        <v>8335</v>
      </c>
      <c r="S2576" s="15">
        <f t="shared" si="166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4"/>
        <v>0</v>
      </c>
      <c r="P2577" s="9">
        <f t="shared" si="165"/>
        <v>0</v>
      </c>
      <c r="Q2577" s="11" t="s">
        <v>8334</v>
      </c>
      <c r="R2577" t="s">
        <v>8335</v>
      </c>
      <c r="S2577" s="15">
        <f t="shared" si="166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4"/>
        <v>0</v>
      </c>
      <c r="P2578" s="9">
        <f t="shared" si="165"/>
        <v>0</v>
      </c>
      <c r="Q2578" s="11" t="s">
        <v>8334</v>
      </c>
      <c r="R2578" t="s">
        <v>8335</v>
      </c>
      <c r="S2578" s="15">
        <f t="shared" si="166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4"/>
        <v>0</v>
      </c>
      <c r="P2579" s="9">
        <f t="shared" si="165"/>
        <v>0</v>
      </c>
      <c r="Q2579" s="11" t="s">
        <v>8334</v>
      </c>
      <c r="R2579" t="s">
        <v>8335</v>
      </c>
      <c r="S2579" s="15">
        <f t="shared" si="166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4"/>
        <v>0</v>
      </c>
      <c r="P2580" s="9">
        <f t="shared" si="165"/>
        <v>0</v>
      </c>
      <c r="Q2580" s="11" t="s">
        <v>8334</v>
      </c>
      <c r="R2580" t="s">
        <v>8335</v>
      </c>
      <c r="S2580" s="15">
        <f t="shared" si="166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4"/>
        <v>0</v>
      </c>
      <c r="P2581" s="9">
        <f t="shared" si="165"/>
        <v>23.08</v>
      </c>
      <c r="Q2581" s="11" t="s">
        <v>8334</v>
      </c>
      <c r="R2581" t="s">
        <v>8335</v>
      </c>
      <c r="S2581" s="15">
        <f t="shared" si="166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4"/>
        <v>1</v>
      </c>
      <c r="P2582" s="9">
        <f t="shared" si="165"/>
        <v>25.5</v>
      </c>
      <c r="Q2582" s="11" t="s">
        <v>8334</v>
      </c>
      <c r="R2582" t="s">
        <v>8335</v>
      </c>
      <c r="S2582" s="15">
        <f t="shared" si="166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4"/>
        <v>11</v>
      </c>
      <c r="P2583" s="9">
        <f t="shared" si="165"/>
        <v>48.18</v>
      </c>
      <c r="Q2583" s="11" t="s">
        <v>8334</v>
      </c>
      <c r="R2583" t="s">
        <v>8335</v>
      </c>
      <c r="S2583" s="15">
        <f t="shared" si="166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4"/>
        <v>0</v>
      </c>
      <c r="P2584" s="9">
        <f t="shared" si="165"/>
        <v>1</v>
      </c>
      <c r="Q2584" s="11" t="s">
        <v>8334</v>
      </c>
      <c r="R2584" t="s">
        <v>8335</v>
      </c>
      <c r="S2584" s="15">
        <f t="shared" si="166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4"/>
        <v>1</v>
      </c>
      <c r="P2585" s="9">
        <f t="shared" si="165"/>
        <v>1</v>
      </c>
      <c r="Q2585" s="11" t="s">
        <v>8334</v>
      </c>
      <c r="R2585" t="s">
        <v>8335</v>
      </c>
      <c r="S2585" s="15">
        <f t="shared" si="166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4"/>
        <v>0</v>
      </c>
      <c r="P2586" s="9">
        <f t="shared" si="165"/>
        <v>0</v>
      </c>
      <c r="Q2586" s="11" t="s">
        <v>8334</v>
      </c>
      <c r="R2586" t="s">
        <v>8335</v>
      </c>
      <c r="S2586" s="15">
        <f t="shared" si="166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4"/>
        <v>0</v>
      </c>
      <c r="P2587" s="9">
        <f t="shared" si="165"/>
        <v>50</v>
      </c>
      <c r="Q2587" s="11" t="s">
        <v>8334</v>
      </c>
      <c r="R2587" t="s">
        <v>8335</v>
      </c>
      <c r="S2587" s="15">
        <f t="shared" si="166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4"/>
        <v>0</v>
      </c>
      <c r="P2588" s="9">
        <f t="shared" si="165"/>
        <v>5</v>
      </c>
      <c r="Q2588" s="11" t="s">
        <v>8334</v>
      </c>
      <c r="R2588" t="s">
        <v>8335</v>
      </c>
      <c r="S2588" s="15">
        <f t="shared" si="166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4"/>
        <v>2</v>
      </c>
      <c r="P2589" s="9">
        <f t="shared" si="165"/>
        <v>202.83</v>
      </c>
      <c r="Q2589" s="11" t="s">
        <v>8334</v>
      </c>
      <c r="R2589" t="s">
        <v>8335</v>
      </c>
      <c r="S2589" s="15">
        <f t="shared" si="166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4"/>
        <v>4</v>
      </c>
      <c r="P2590" s="9">
        <f t="shared" si="165"/>
        <v>29.13</v>
      </c>
      <c r="Q2590" s="11" t="s">
        <v>8334</v>
      </c>
      <c r="R2590" t="s">
        <v>8335</v>
      </c>
      <c r="S2590" s="15">
        <f t="shared" si="166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4"/>
        <v>0</v>
      </c>
      <c r="P2591" s="9">
        <f t="shared" si="165"/>
        <v>5</v>
      </c>
      <c r="Q2591" s="11" t="s">
        <v>8334</v>
      </c>
      <c r="R2591" t="s">
        <v>8335</v>
      </c>
      <c r="S2591" s="15">
        <f t="shared" si="166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4"/>
        <v>0</v>
      </c>
      <c r="P2592" s="9">
        <f t="shared" si="165"/>
        <v>0</v>
      </c>
      <c r="Q2592" s="11" t="s">
        <v>8334</v>
      </c>
      <c r="R2592" t="s">
        <v>8335</v>
      </c>
      <c r="S2592" s="15">
        <f t="shared" si="166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4"/>
        <v>2</v>
      </c>
      <c r="P2593" s="9">
        <f t="shared" si="165"/>
        <v>13</v>
      </c>
      <c r="Q2593" s="11" t="s">
        <v>8334</v>
      </c>
      <c r="R2593" t="s">
        <v>8335</v>
      </c>
      <c r="S2593" s="15">
        <f t="shared" si="166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4"/>
        <v>0</v>
      </c>
      <c r="P2594" s="9">
        <f t="shared" si="165"/>
        <v>50</v>
      </c>
      <c r="Q2594" s="11" t="s">
        <v>8334</v>
      </c>
      <c r="R2594" t="s">
        <v>8335</v>
      </c>
      <c r="S2594" s="15">
        <f t="shared" si="166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4"/>
        <v>0</v>
      </c>
      <c r="P2595" s="9">
        <f t="shared" si="165"/>
        <v>0</v>
      </c>
      <c r="Q2595" s="11" t="s">
        <v>8334</v>
      </c>
      <c r="R2595" t="s">
        <v>8335</v>
      </c>
      <c r="S2595" s="15">
        <f t="shared" si="166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4"/>
        <v>0</v>
      </c>
      <c r="P2596" s="9">
        <f t="shared" si="165"/>
        <v>1</v>
      </c>
      <c r="Q2596" s="11" t="s">
        <v>8334</v>
      </c>
      <c r="R2596" t="s">
        <v>8335</v>
      </c>
      <c r="S2596" s="15">
        <f t="shared" si="166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4"/>
        <v>12</v>
      </c>
      <c r="P2597" s="9">
        <f t="shared" si="165"/>
        <v>96.05</v>
      </c>
      <c r="Q2597" s="11" t="s">
        <v>8334</v>
      </c>
      <c r="R2597" t="s">
        <v>8335</v>
      </c>
      <c r="S2597" s="15">
        <f t="shared" si="166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4"/>
        <v>24</v>
      </c>
      <c r="P2598" s="9">
        <f t="shared" si="165"/>
        <v>305.77999999999997</v>
      </c>
      <c r="Q2598" s="11" t="s">
        <v>8334</v>
      </c>
      <c r="R2598" t="s">
        <v>8335</v>
      </c>
      <c r="S2598" s="15">
        <f t="shared" si="166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4"/>
        <v>6</v>
      </c>
      <c r="P2599" s="9">
        <f t="shared" si="165"/>
        <v>12.14</v>
      </c>
      <c r="Q2599" s="11" t="s">
        <v>8334</v>
      </c>
      <c r="R2599" t="s">
        <v>8335</v>
      </c>
      <c r="S2599" s="15">
        <f t="shared" si="166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4"/>
        <v>39</v>
      </c>
      <c r="P2600" s="9">
        <f t="shared" si="165"/>
        <v>83.57</v>
      </c>
      <c r="Q2600" s="11" t="s">
        <v>8334</v>
      </c>
      <c r="R2600" t="s">
        <v>8335</v>
      </c>
      <c r="S2600" s="15">
        <f t="shared" si="166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4"/>
        <v>1</v>
      </c>
      <c r="P2601" s="9">
        <f t="shared" si="165"/>
        <v>18</v>
      </c>
      <c r="Q2601" s="11" t="s">
        <v>8334</v>
      </c>
      <c r="R2601" t="s">
        <v>8335</v>
      </c>
      <c r="S2601" s="15">
        <f t="shared" si="166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4"/>
        <v>7</v>
      </c>
      <c r="P2602" s="9">
        <f t="shared" si="165"/>
        <v>115.53</v>
      </c>
      <c r="Q2602" s="11" t="s">
        <v>8334</v>
      </c>
      <c r="R2602" t="s">
        <v>8335</v>
      </c>
      <c r="S2602" s="15">
        <f t="shared" si="166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4"/>
        <v>661</v>
      </c>
      <c r="P2603" s="9">
        <f t="shared" si="165"/>
        <v>21.9</v>
      </c>
      <c r="Q2603" s="11" t="s">
        <v>8317</v>
      </c>
      <c r="R2603" t="s">
        <v>8353</v>
      </c>
      <c r="S2603" s="15">
        <f t="shared" si="166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4"/>
        <v>326</v>
      </c>
      <c r="P2604" s="9">
        <f t="shared" si="165"/>
        <v>80.02</v>
      </c>
      <c r="Q2604" s="11" t="s">
        <v>8317</v>
      </c>
      <c r="R2604" t="s">
        <v>8353</v>
      </c>
      <c r="S2604" s="15">
        <f t="shared" si="166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4"/>
        <v>101</v>
      </c>
      <c r="P2605" s="9">
        <f t="shared" si="165"/>
        <v>35.520000000000003</v>
      </c>
      <c r="Q2605" s="11" t="s">
        <v>8317</v>
      </c>
      <c r="R2605" t="s">
        <v>8353</v>
      </c>
      <c r="S2605" s="15">
        <f t="shared" si="166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4"/>
        <v>104</v>
      </c>
      <c r="P2606" s="9">
        <f t="shared" si="165"/>
        <v>64.930000000000007</v>
      </c>
      <c r="Q2606" s="11" t="s">
        <v>8317</v>
      </c>
      <c r="R2606" t="s">
        <v>8353</v>
      </c>
      <c r="S2606" s="15">
        <f t="shared" si="166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4"/>
        <v>107</v>
      </c>
      <c r="P2607" s="9">
        <f t="shared" si="165"/>
        <v>60.97</v>
      </c>
      <c r="Q2607" s="11" t="s">
        <v>8317</v>
      </c>
      <c r="R2607" t="s">
        <v>8353</v>
      </c>
      <c r="S2607" s="15">
        <f t="shared" si="166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4"/>
        <v>110</v>
      </c>
      <c r="P2608" s="9">
        <f t="shared" si="165"/>
        <v>31.44</v>
      </c>
      <c r="Q2608" s="11" t="s">
        <v>8317</v>
      </c>
      <c r="R2608" t="s">
        <v>8353</v>
      </c>
      <c r="S2608" s="15">
        <f t="shared" si="166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4"/>
        <v>408</v>
      </c>
      <c r="P2609" s="9">
        <f t="shared" si="165"/>
        <v>81.95</v>
      </c>
      <c r="Q2609" s="11" t="s">
        <v>8317</v>
      </c>
      <c r="R2609" t="s">
        <v>8353</v>
      </c>
      <c r="S2609" s="15">
        <f t="shared" si="166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4"/>
        <v>224</v>
      </c>
      <c r="P2610" s="9">
        <f t="shared" si="165"/>
        <v>58.93</v>
      </c>
      <c r="Q2610" s="11" t="s">
        <v>8317</v>
      </c>
      <c r="R2610" t="s">
        <v>8353</v>
      </c>
      <c r="S2610" s="15">
        <f t="shared" si="166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4"/>
        <v>304</v>
      </c>
      <c r="P2611" s="9">
        <f t="shared" si="165"/>
        <v>157.29</v>
      </c>
      <c r="Q2611" s="11" t="s">
        <v>8317</v>
      </c>
      <c r="R2611" t="s">
        <v>8353</v>
      </c>
      <c r="S2611" s="15">
        <f t="shared" si="166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4"/>
        <v>141</v>
      </c>
      <c r="P2612" s="9">
        <f t="shared" si="165"/>
        <v>55.76</v>
      </c>
      <c r="Q2612" s="11" t="s">
        <v>8317</v>
      </c>
      <c r="R2612" t="s">
        <v>8353</v>
      </c>
      <c r="S2612" s="15">
        <f t="shared" si="166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4"/>
        <v>2791</v>
      </c>
      <c r="P2613" s="9">
        <f t="shared" si="165"/>
        <v>83.8</v>
      </c>
      <c r="Q2613" s="11" t="s">
        <v>8317</v>
      </c>
      <c r="R2613" t="s">
        <v>8353</v>
      </c>
      <c r="S2613" s="15">
        <f t="shared" si="166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4"/>
        <v>172</v>
      </c>
      <c r="P2614" s="9">
        <f t="shared" si="165"/>
        <v>58.42</v>
      </c>
      <c r="Q2614" s="11" t="s">
        <v>8317</v>
      </c>
      <c r="R2614" t="s">
        <v>8353</v>
      </c>
      <c r="S2614" s="15">
        <f t="shared" si="166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4"/>
        <v>101</v>
      </c>
      <c r="P2615" s="9">
        <f t="shared" si="165"/>
        <v>270.57</v>
      </c>
      <c r="Q2615" s="11" t="s">
        <v>8317</v>
      </c>
      <c r="R2615" t="s">
        <v>8353</v>
      </c>
      <c r="S2615" s="15">
        <f t="shared" si="166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4"/>
        <v>102</v>
      </c>
      <c r="P2616" s="9">
        <f t="shared" si="165"/>
        <v>107.1</v>
      </c>
      <c r="Q2616" s="11" t="s">
        <v>8317</v>
      </c>
      <c r="R2616" t="s">
        <v>8353</v>
      </c>
      <c r="S2616" s="15">
        <f t="shared" si="166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4"/>
        <v>170</v>
      </c>
      <c r="P2617" s="9">
        <f t="shared" si="165"/>
        <v>47.18</v>
      </c>
      <c r="Q2617" s="11" t="s">
        <v>8317</v>
      </c>
      <c r="R2617" t="s">
        <v>8353</v>
      </c>
      <c r="S2617" s="15">
        <f t="shared" si="166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4"/>
        <v>115</v>
      </c>
      <c r="P2618" s="9">
        <f t="shared" si="165"/>
        <v>120.31</v>
      </c>
      <c r="Q2618" s="11" t="s">
        <v>8317</v>
      </c>
      <c r="R2618" t="s">
        <v>8353</v>
      </c>
      <c r="S2618" s="15">
        <f t="shared" si="166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4"/>
        <v>878</v>
      </c>
      <c r="P2619" s="9">
        <f t="shared" si="165"/>
        <v>27.6</v>
      </c>
      <c r="Q2619" s="11" t="s">
        <v>8317</v>
      </c>
      <c r="R2619" t="s">
        <v>8353</v>
      </c>
      <c r="S2619" s="15">
        <f t="shared" si="166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4"/>
        <v>105</v>
      </c>
      <c r="P2620" s="9">
        <f t="shared" si="165"/>
        <v>205.3</v>
      </c>
      <c r="Q2620" s="11" t="s">
        <v>8317</v>
      </c>
      <c r="R2620" t="s">
        <v>8353</v>
      </c>
      <c r="S2620" s="15">
        <f t="shared" si="166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4"/>
        <v>188</v>
      </c>
      <c r="P2621" s="9">
        <f t="shared" si="165"/>
        <v>35.549999999999997</v>
      </c>
      <c r="Q2621" s="11" t="s">
        <v>8317</v>
      </c>
      <c r="R2621" t="s">
        <v>8353</v>
      </c>
      <c r="S2621" s="15">
        <f t="shared" si="166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4"/>
        <v>144</v>
      </c>
      <c r="P2622" s="9">
        <f t="shared" si="165"/>
        <v>74.64</v>
      </c>
      <c r="Q2622" s="11" t="s">
        <v>8317</v>
      </c>
      <c r="R2622" t="s">
        <v>8353</v>
      </c>
      <c r="S2622" s="15">
        <f t="shared" si="166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4"/>
        <v>146</v>
      </c>
      <c r="P2623" s="9">
        <f t="shared" si="165"/>
        <v>47.06</v>
      </c>
      <c r="Q2623" s="11" t="s">
        <v>8317</v>
      </c>
      <c r="R2623" t="s">
        <v>8353</v>
      </c>
      <c r="S2623" s="15">
        <f t="shared" si="166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4"/>
        <v>131</v>
      </c>
      <c r="P2624" s="9">
        <f t="shared" si="165"/>
        <v>26.59</v>
      </c>
      <c r="Q2624" s="11" t="s">
        <v>8317</v>
      </c>
      <c r="R2624" t="s">
        <v>8353</v>
      </c>
      <c r="S2624" s="15">
        <f t="shared" si="166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4"/>
        <v>114</v>
      </c>
      <c r="P2625" s="9">
        <f t="shared" si="165"/>
        <v>36.770000000000003</v>
      </c>
      <c r="Q2625" s="11" t="s">
        <v>8317</v>
      </c>
      <c r="R2625" t="s">
        <v>8353</v>
      </c>
      <c r="S2625" s="15">
        <f t="shared" si="166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4"/>
        <v>1379</v>
      </c>
      <c r="P2626" s="9">
        <f t="shared" si="165"/>
        <v>31.82</v>
      </c>
      <c r="Q2626" s="11" t="s">
        <v>8317</v>
      </c>
      <c r="R2626" t="s">
        <v>8353</v>
      </c>
      <c r="S2626" s="15">
        <f t="shared" si="166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si="165"/>
        <v>27.58</v>
      </c>
      <c r="Q2627" s="11" t="s">
        <v>8317</v>
      </c>
      <c r="R2627" t="s">
        <v>8353</v>
      </c>
      <c r="S2627" s="15">
        <f t="shared" si="166"/>
        <v>42658.810277777782</v>
      </c>
      <c r="T2627">
        <f t="shared" si="163"/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>
        <f t="shared" ref="T2628:T2691" si="167">YEAR(S2628)</f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ref="O2634:O2697" si="168">ROUND(E2634/D2634*100,0)</f>
        <v>137</v>
      </c>
      <c r="P2634" s="9">
        <f t="shared" ref="P2634:P2697" si="169">IFERROR(ROUND(E2634/L2634,2),0)</f>
        <v>34.9</v>
      </c>
      <c r="Q2634" s="11" t="s">
        <v>8317</v>
      </c>
      <c r="R2634" t="s">
        <v>8353</v>
      </c>
      <c r="S2634" s="15">
        <f t="shared" ref="S2634:S2697" si="170">(((J2634/60)/60)/24)+DATE(1970,1,1)</f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8"/>
        <v>355</v>
      </c>
      <c r="P2635" s="9">
        <f t="shared" si="169"/>
        <v>89.1</v>
      </c>
      <c r="Q2635" s="11" t="s">
        <v>8317</v>
      </c>
      <c r="R2635" t="s">
        <v>8353</v>
      </c>
      <c r="S2635" s="15">
        <f t="shared" si="170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8"/>
        <v>106</v>
      </c>
      <c r="P2636" s="9">
        <f t="shared" si="169"/>
        <v>39.44</v>
      </c>
      <c r="Q2636" s="11" t="s">
        <v>8317</v>
      </c>
      <c r="R2636" t="s">
        <v>8353</v>
      </c>
      <c r="S2636" s="15">
        <f t="shared" si="170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8"/>
        <v>100</v>
      </c>
      <c r="P2637" s="9">
        <f t="shared" si="169"/>
        <v>136.9</v>
      </c>
      <c r="Q2637" s="11" t="s">
        <v>8317</v>
      </c>
      <c r="R2637" t="s">
        <v>8353</v>
      </c>
      <c r="S2637" s="15">
        <f t="shared" si="170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8"/>
        <v>187</v>
      </c>
      <c r="P2638" s="9">
        <f t="shared" si="169"/>
        <v>37.46</v>
      </c>
      <c r="Q2638" s="11" t="s">
        <v>8317</v>
      </c>
      <c r="R2638" t="s">
        <v>8353</v>
      </c>
      <c r="S2638" s="15">
        <f t="shared" si="170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8"/>
        <v>166</v>
      </c>
      <c r="P2639" s="9">
        <f t="shared" si="169"/>
        <v>31.96</v>
      </c>
      <c r="Q2639" s="11" t="s">
        <v>8317</v>
      </c>
      <c r="R2639" t="s">
        <v>8353</v>
      </c>
      <c r="S2639" s="15">
        <f t="shared" si="170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8"/>
        <v>102</v>
      </c>
      <c r="P2640" s="9">
        <f t="shared" si="169"/>
        <v>25.21</v>
      </c>
      <c r="Q2640" s="11" t="s">
        <v>8317</v>
      </c>
      <c r="R2640" t="s">
        <v>8353</v>
      </c>
      <c r="S2640" s="15">
        <f t="shared" si="170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8"/>
        <v>164</v>
      </c>
      <c r="P2641" s="9">
        <f t="shared" si="169"/>
        <v>10.039999999999999</v>
      </c>
      <c r="Q2641" s="11" t="s">
        <v>8317</v>
      </c>
      <c r="R2641" t="s">
        <v>8353</v>
      </c>
      <c r="S2641" s="15">
        <f t="shared" si="170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8"/>
        <v>106</v>
      </c>
      <c r="P2642" s="9">
        <f t="shared" si="169"/>
        <v>45.94</v>
      </c>
      <c r="Q2642" s="11" t="s">
        <v>8317</v>
      </c>
      <c r="R2642" t="s">
        <v>8353</v>
      </c>
      <c r="S2642" s="15">
        <f t="shared" si="170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8"/>
        <v>1</v>
      </c>
      <c r="P2643" s="9">
        <f t="shared" si="169"/>
        <v>15</v>
      </c>
      <c r="Q2643" s="11" t="s">
        <v>8317</v>
      </c>
      <c r="R2643" t="s">
        <v>8353</v>
      </c>
      <c r="S2643" s="15">
        <f t="shared" si="170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8"/>
        <v>0</v>
      </c>
      <c r="P2644" s="9">
        <f t="shared" si="169"/>
        <v>0</v>
      </c>
      <c r="Q2644" s="11" t="s">
        <v>8317</v>
      </c>
      <c r="R2644" t="s">
        <v>8353</v>
      </c>
      <c r="S2644" s="15">
        <f t="shared" si="170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8"/>
        <v>34</v>
      </c>
      <c r="P2645" s="9">
        <f t="shared" si="169"/>
        <v>223.58</v>
      </c>
      <c r="Q2645" s="11" t="s">
        <v>8317</v>
      </c>
      <c r="R2645" t="s">
        <v>8353</v>
      </c>
      <c r="S2645" s="15">
        <f t="shared" si="170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8"/>
        <v>2</v>
      </c>
      <c r="P2646" s="9">
        <f t="shared" si="169"/>
        <v>39.479999999999997</v>
      </c>
      <c r="Q2646" s="11" t="s">
        <v>8317</v>
      </c>
      <c r="R2646" t="s">
        <v>8353</v>
      </c>
      <c r="S2646" s="15">
        <f t="shared" si="170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8"/>
        <v>11</v>
      </c>
      <c r="P2647" s="9">
        <f t="shared" si="169"/>
        <v>91.3</v>
      </c>
      <c r="Q2647" s="11" t="s">
        <v>8317</v>
      </c>
      <c r="R2647" t="s">
        <v>8353</v>
      </c>
      <c r="S2647" s="15">
        <f t="shared" si="170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8"/>
        <v>8</v>
      </c>
      <c r="P2648" s="9">
        <f t="shared" si="169"/>
        <v>78.67</v>
      </c>
      <c r="Q2648" s="11" t="s">
        <v>8317</v>
      </c>
      <c r="R2648" t="s">
        <v>8353</v>
      </c>
      <c r="S2648" s="15">
        <f t="shared" si="170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8"/>
        <v>1</v>
      </c>
      <c r="P2649" s="9">
        <f t="shared" si="169"/>
        <v>12</v>
      </c>
      <c r="Q2649" s="11" t="s">
        <v>8317</v>
      </c>
      <c r="R2649" t="s">
        <v>8353</v>
      </c>
      <c r="S2649" s="15">
        <f t="shared" si="170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8"/>
        <v>1</v>
      </c>
      <c r="P2650" s="9">
        <f t="shared" si="169"/>
        <v>17.670000000000002</v>
      </c>
      <c r="Q2650" s="11" t="s">
        <v>8317</v>
      </c>
      <c r="R2650" t="s">
        <v>8353</v>
      </c>
      <c r="S2650" s="15">
        <f t="shared" si="170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8"/>
        <v>0</v>
      </c>
      <c r="P2651" s="9">
        <f t="shared" si="169"/>
        <v>41.33</v>
      </c>
      <c r="Q2651" s="11" t="s">
        <v>8317</v>
      </c>
      <c r="R2651" t="s">
        <v>8353</v>
      </c>
      <c r="S2651" s="15">
        <f t="shared" si="170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8"/>
        <v>1</v>
      </c>
      <c r="P2652" s="9">
        <f t="shared" si="169"/>
        <v>71.599999999999994</v>
      </c>
      <c r="Q2652" s="11" t="s">
        <v>8317</v>
      </c>
      <c r="R2652" t="s">
        <v>8353</v>
      </c>
      <c r="S2652" s="15">
        <f t="shared" si="170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8"/>
        <v>2</v>
      </c>
      <c r="P2653" s="9">
        <f t="shared" si="169"/>
        <v>307.82</v>
      </c>
      <c r="Q2653" s="11" t="s">
        <v>8317</v>
      </c>
      <c r="R2653" t="s">
        <v>8353</v>
      </c>
      <c r="S2653" s="15">
        <f t="shared" si="170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8"/>
        <v>1</v>
      </c>
      <c r="P2654" s="9">
        <f t="shared" si="169"/>
        <v>80.45</v>
      </c>
      <c r="Q2654" s="11" t="s">
        <v>8317</v>
      </c>
      <c r="R2654" t="s">
        <v>8353</v>
      </c>
      <c r="S2654" s="15">
        <f t="shared" si="170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8"/>
        <v>12</v>
      </c>
      <c r="P2655" s="9">
        <f t="shared" si="169"/>
        <v>83.94</v>
      </c>
      <c r="Q2655" s="11" t="s">
        <v>8317</v>
      </c>
      <c r="R2655" t="s">
        <v>8353</v>
      </c>
      <c r="S2655" s="15">
        <f t="shared" si="170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8"/>
        <v>0</v>
      </c>
      <c r="P2656" s="9">
        <f t="shared" si="169"/>
        <v>8.5</v>
      </c>
      <c r="Q2656" s="11" t="s">
        <v>8317</v>
      </c>
      <c r="R2656" t="s">
        <v>8353</v>
      </c>
      <c r="S2656" s="15">
        <f t="shared" si="170"/>
        <v>42055.600995370376</v>
      </c>
      <c r="T2656">
        <f t="shared" si="167"/>
        <v>2015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8"/>
        <v>21</v>
      </c>
      <c r="P2657" s="9">
        <f t="shared" si="169"/>
        <v>73.37</v>
      </c>
      <c r="Q2657" s="11" t="s">
        <v>8317</v>
      </c>
      <c r="R2657" t="s">
        <v>8353</v>
      </c>
      <c r="S2657" s="15">
        <f t="shared" si="170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8"/>
        <v>11</v>
      </c>
      <c r="P2658" s="9">
        <f t="shared" si="169"/>
        <v>112.86</v>
      </c>
      <c r="Q2658" s="11" t="s">
        <v>8317</v>
      </c>
      <c r="R2658" t="s">
        <v>8353</v>
      </c>
      <c r="S2658" s="15">
        <f t="shared" si="170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8"/>
        <v>19</v>
      </c>
      <c r="P2659" s="9">
        <f t="shared" si="169"/>
        <v>95.28</v>
      </c>
      <c r="Q2659" s="11" t="s">
        <v>8317</v>
      </c>
      <c r="R2659" t="s">
        <v>8353</v>
      </c>
      <c r="S2659" s="15">
        <f t="shared" si="170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8"/>
        <v>0</v>
      </c>
      <c r="P2660" s="9">
        <f t="shared" si="169"/>
        <v>22.75</v>
      </c>
      <c r="Q2660" s="11" t="s">
        <v>8317</v>
      </c>
      <c r="R2660" t="s">
        <v>8353</v>
      </c>
      <c r="S2660" s="15">
        <f t="shared" si="170"/>
        <v>42551.884189814817</v>
      </c>
      <c r="T2660">
        <f t="shared" si="167"/>
        <v>2016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8"/>
        <v>3</v>
      </c>
      <c r="P2661" s="9">
        <f t="shared" si="169"/>
        <v>133.30000000000001</v>
      </c>
      <c r="Q2661" s="11" t="s">
        <v>8317</v>
      </c>
      <c r="R2661" t="s">
        <v>8353</v>
      </c>
      <c r="S2661" s="15">
        <f t="shared" si="170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8"/>
        <v>0</v>
      </c>
      <c r="P2662" s="9">
        <f t="shared" si="169"/>
        <v>3.8</v>
      </c>
      <c r="Q2662" s="11" t="s">
        <v>8317</v>
      </c>
      <c r="R2662" t="s">
        <v>8353</v>
      </c>
      <c r="S2662" s="15">
        <f t="shared" si="170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8"/>
        <v>103</v>
      </c>
      <c r="P2663" s="9">
        <f t="shared" si="169"/>
        <v>85.75</v>
      </c>
      <c r="Q2663" s="11" t="s">
        <v>8317</v>
      </c>
      <c r="R2663" t="s">
        <v>8354</v>
      </c>
      <c r="S2663" s="15">
        <f t="shared" si="170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8"/>
        <v>107</v>
      </c>
      <c r="P2664" s="9">
        <f t="shared" si="169"/>
        <v>267</v>
      </c>
      <c r="Q2664" s="11" t="s">
        <v>8317</v>
      </c>
      <c r="R2664" t="s">
        <v>8354</v>
      </c>
      <c r="S2664" s="15">
        <f t="shared" si="170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8"/>
        <v>105</v>
      </c>
      <c r="P2665" s="9">
        <f t="shared" si="169"/>
        <v>373.56</v>
      </c>
      <c r="Q2665" s="11" t="s">
        <v>8317</v>
      </c>
      <c r="R2665" t="s">
        <v>8354</v>
      </c>
      <c r="S2665" s="15">
        <f t="shared" si="170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8"/>
        <v>103</v>
      </c>
      <c r="P2666" s="9">
        <f t="shared" si="169"/>
        <v>174.04</v>
      </c>
      <c r="Q2666" s="11" t="s">
        <v>8317</v>
      </c>
      <c r="R2666" t="s">
        <v>8354</v>
      </c>
      <c r="S2666" s="15">
        <f t="shared" si="170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8"/>
        <v>123</v>
      </c>
      <c r="P2667" s="9">
        <f t="shared" si="169"/>
        <v>93.7</v>
      </c>
      <c r="Q2667" s="11" t="s">
        <v>8317</v>
      </c>
      <c r="R2667" t="s">
        <v>8354</v>
      </c>
      <c r="S2667" s="15">
        <f t="shared" si="170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8"/>
        <v>159</v>
      </c>
      <c r="P2668" s="9">
        <f t="shared" si="169"/>
        <v>77.33</v>
      </c>
      <c r="Q2668" s="11" t="s">
        <v>8317</v>
      </c>
      <c r="R2668" t="s">
        <v>8354</v>
      </c>
      <c r="S2668" s="15">
        <f t="shared" si="170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8"/>
        <v>111</v>
      </c>
      <c r="P2669" s="9">
        <f t="shared" si="169"/>
        <v>92.22</v>
      </c>
      <c r="Q2669" s="11" t="s">
        <v>8317</v>
      </c>
      <c r="R2669" t="s">
        <v>8354</v>
      </c>
      <c r="S2669" s="15">
        <f t="shared" si="170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8"/>
        <v>171</v>
      </c>
      <c r="P2670" s="9">
        <f t="shared" si="169"/>
        <v>60.96</v>
      </c>
      <c r="Q2670" s="11" t="s">
        <v>8317</v>
      </c>
      <c r="R2670" t="s">
        <v>8354</v>
      </c>
      <c r="S2670" s="15">
        <f t="shared" si="170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8"/>
        <v>125</v>
      </c>
      <c r="P2671" s="9">
        <f t="shared" si="169"/>
        <v>91</v>
      </c>
      <c r="Q2671" s="11" t="s">
        <v>8317</v>
      </c>
      <c r="R2671" t="s">
        <v>8354</v>
      </c>
      <c r="S2671" s="15">
        <f t="shared" si="170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8"/>
        <v>6</v>
      </c>
      <c r="P2672" s="9">
        <f t="shared" si="169"/>
        <v>41.58</v>
      </c>
      <c r="Q2672" s="11" t="s">
        <v>8317</v>
      </c>
      <c r="R2672" t="s">
        <v>8354</v>
      </c>
      <c r="S2672" s="15">
        <f t="shared" si="170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8"/>
        <v>11</v>
      </c>
      <c r="P2673" s="9">
        <f t="shared" si="169"/>
        <v>33.76</v>
      </c>
      <c r="Q2673" s="11" t="s">
        <v>8317</v>
      </c>
      <c r="R2673" t="s">
        <v>8354</v>
      </c>
      <c r="S2673" s="15">
        <f t="shared" si="170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8"/>
        <v>33</v>
      </c>
      <c r="P2674" s="9">
        <f t="shared" si="169"/>
        <v>70.62</v>
      </c>
      <c r="Q2674" s="11" t="s">
        <v>8317</v>
      </c>
      <c r="R2674" t="s">
        <v>8354</v>
      </c>
      <c r="S2674" s="15">
        <f t="shared" si="170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8"/>
        <v>28</v>
      </c>
      <c r="P2675" s="9">
        <f t="shared" si="169"/>
        <v>167.15</v>
      </c>
      <c r="Q2675" s="11" t="s">
        <v>8317</v>
      </c>
      <c r="R2675" t="s">
        <v>8354</v>
      </c>
      <c r="S2675" s="15">
        <f t="shared" si="170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8"/>
        <v>63</v>
      </c>
      <c r="P2676" s="9">
        <f t="shared" si="169"/>
        <v>128.62</v>
      </c>
      <c r="Q2676" s="11" t="s">
        <v>8317</v>
      </c>
      <c r="R2676" t="s">
        <v>8354</v>
      </c>
      <c r="S2676" s="15">
        <f t="shared" si="170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8"/>
        <v>8</v>
      </c>
      <c r="P2677" s="9">
        <f t="shared" si="169"/>
        <v>65.41</v>
      </c>
      <c r="Q2677" s="11" t="s">
        <v>8317</v>
      </c>
      <c r="R2677" t="s">
        <v>8354</v>
      </c>
      <c r="S2677" s="15">
        <f t="shared" si="170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8"/>
        <v>50</v>
      </c>
      <c r="P2678" s="9">
        <f t="shared" si="169"/>
        <v>117.56</v>
      </c>
      <c r="Q2678" s="11" t="s">
        <v>8317</v>
      </c>
      <c r="R2678" t="s">
        <v>8354</v>
      </c>
      <c r="S2678" s="15">
        <f t="shared" si="170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8"/>
        <v>18</v>
      </c>
      <c r="P2679" s="9">
        <f t="shared" si="169"/>
        <v>126.48</v>
      </c>
      <c r="Q2679" s="11" t="s">
        <v>8317</v>
      </c>
      <c r="R2679" t="s">
        <v>8354</v>
      </c>
      <c r="S2679" s="15">
        <f t="shared" si="170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8"/>
        <v>0</v>
      </c>
      <c r="P2680" s="9">
        <f t="shared" si="169"/>
        <v>550</v>
      </c>
      <c r="Q2680" s="11" t="s">
        <v>8317</v>
      </c>
      <c r="R2680" t="s">
        <v>8354</v>
      </c>
      <c r="S2680" s="15">
        <f t="shared" si="170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8"/>
        <v>0</v>
      </c>
      <c r="P2681" s="9">
        <f t="shared" si="169"/>
        <v>44</v>
      </c>
      <c r="Q2681" s="11" t="s">
        <v>8317</v>
      </c>
      <c r="R2681" t="s">
        <v>8354</v>
      </c>
      <c r="S2681" s="15">
        <f t="shared" si="170"/>
        <v>42033.001087962963</v>
      </c>
      <c r="T2681">
        <f t="shared" si="167"/>
        <v>2015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8"/>
        <v>1</v>
      </c>
      <c r="P2682" s="9">
        <f t="shared" si="169"/>
        <v>69</v>
      </c>
      <c r="Q2682" s="11" t="s">
        <v>8317</v>
      </c>
      <c r="R2682" t="s">
        <v>8354</v>
      </c>
      <c r="S2682" s="15">
        <f t="shared" si="170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8"/>
        <v>1</v>
      </c>
      <c r="P2683" s="9">
        <f t="shared" si="169"/>
        <v>27.5</v>
      </c>
      <c r="Q2683" s="11" t="s">
        <v>8334</v>
      </c>
      <c r="R2683" t="s">
        <v>8335</v>
      </c>
      <c r="S2683" s="15">
        <f t="shared" si="170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8"/>
        <v>28</v>
      </c>
      <c r="P2684" s="9">
        <f t="shared" si="169"/>
        <v>84.9</v>
      </c>
      <c r="Q2684" s="11" t="s">
        <v>8334</v>
      </c>
      <c r="R2684" t="s">
        <v>8335</v>
      </c>
      <c r="S2684" s="15">
        <f t="shared" si="170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8"/>
        <v>0</v>
      </c>
      <c r="P2685" s="9">
        <f t="shared" si="169"/>
        <v>12</v>
      </c>
      <c r="Q2685" s="11" t="s">
        <v>8334</v>
      </c>
      <c r="R2685" t="s">
        <v>8335</v>
      </c>
      <c r="S2685" s="15">
        <f t="shared" si="170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8"/>
        <v>1</v>
      </c>
      <c r="P2686" s="9">
        <f t="shared" si="169"/>
        <v>200</v>
      </c>
      <c r="Q2686" s="11" t="s">
        <v>8334</v>
      </c>
      <c r="R2686" t="s">
        <v>8335</v>
      </c>
      <c r="S2686" s="15">
        <f t="shared" si="170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8"/>
        <v>0</v>
      </c>
      <c r="P2687" s="9">
        <f t="shared" si="169"/>
        <v>10</v>
      </c>
      <c r="Q2687" s="11" t="s">
        <v>8334</v>
      </c>
      <c r="R2687" t="s">
        <v>8335</v>
      </c>
      <c r="S2687" s="15">
        <f t="shared" si="170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8"/>
        <v>0</v>
      </c>
      <c r="P2688" s="9">
        <f t="shared" si="169"/>
        <v>0</v>
      </c>
      <c r="Q2688" s="11" t="s">
        <v>8334</v>
      </c>
      <c r="R2688" t="s">
        <v>8335</v>
      </c>
      <c r="S2688" s="15">
        <f t="shared" si="170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8"/>
        <v>0</v>
      </c>
      <c r="P2689" s="9">
        <f t="shared" si="169"/>
        <v>0</v>
      </c>
      <c r="Q2689" s="11" t="s">
        <v>8334</v>
      </c>
      <c r="R2689" t="s">
        <v>8335</v>
      </c>
      <c r="S2689" s="15">
        <f t="shared" si="170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8"/>
        <v>0</v>
      </c>
      <c r="P2690" s="9">
        <f t="shared" si="169"/>
        <v>5.29</v>
      </c>
      <c r="Q2690" s="11" t="s">
        <v>8334</v>
      </c>
      <c r="R2690" t="s">
        <v>8335</v>
      </c>
      <c r="S2690" s="15">
        <f t="shared" si="170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si="169"/>
        <v>1</v>
      </c>
      <c r="Q2691" s="11" t="s">
        <v>8334</v>
      </c>
      <c r="R2691" t="s">
        <v>8335</v>
      </c>
      <c r="S2691" s="15">
        <f t="shared" si="170"/>
        <v>42551.961689814809</v>
      </c>
      <c r="T2691">
        <f t="shared" si="167"/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>
        <f t="shared" ref="T2692:T2755" si="171">YEAR(S2692)</f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ref="O2698:O2761" si="172">ROUND(E2698/D2698*100,0)</f>
        <v>6</v>
      </c>
      <c r="P2698" s="9">
        <f t="shared" ref="P2698:P2761" si="173">IFERROR(ROUND(E2698/L2698,2),0)</f>
        <v>89.21</v>
      </c>
      <c r="Q2698" s="11" t="s">
        <v>8334</v>
      </c>
      <c r="R2698" t="s">
        <v>8335</v>
      </c>
      <c r="S2698" s="15">
        <f t="shared" ref="S2698:S2761" si="174">(((J2698/60)/60)/24)+DATE(1970,1,1)</f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2"/>
        <v>26</v>
      </c>
      <c r="P2699" s="9">
        <f t="shared" si="173"/>
        <v>116.56</v>
      </c>
      <c r="Q2699" s="11" t="s">
        <v>8334</v>
      </c>
      <c r="R2699" t="s">
        <v>8335</v>
      </c>
      <c r="S2699" s="15">
        <f t="shared" si="174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2"/>
        <v>0</v>
      </c>
      <c r="P2700" s="9">
        <f t="shared" si="173"/>
        <v>13.01</v>
      </c>
      <c r="Q2700" s="11" t="s">
        <v>8334</v>
      </c>
      <c r="R2700" t="s">
        <v>8335</v>
      </c>
      <c r="S2700" s="15">
        <f t="shared" si="174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2"/>
        <v>0</v>
      </c>
      <c r="P2701" s="9">
        <f t="shared" si="173"/>
        <v>0</v>
      </c>
      <c r="Q2701" s="11" t="s">
        <v>8334</v>
      </c>
      <c r="R2701" t="s">
        <v>8335</v>
      </c>
      <c r="S2701" s="15">
        <f t="shared" si="174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2"/>
        <v>1</v>
      </c>
      <c r="P2702" s="9">
        <f t="shared" si="173"/>
        <v>17.5</v>
      </c>
      <c r="Q2702" s="11" t="s">
        <v>8334</v>
      </c>
      <c r="R2702" t="s">
        <v>8335</v>
      </c>
      <c r="S2702" s="15">
        <f t="shared" si="174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2"/>
        <v>46</v>
      </c>
      <c r="P2703" s="9">
        <f t="shared" si="173"/>
        <v>34.130000000000003</v>
      </c>
      <c r="Q2703" s="11" t="s">
        <v>8315</v>
      </c>
      <c r="R2703" t="s">
        <v>8355</v>
      </c>
      <c r="S2703" s="15">
        <f t="shared" si="174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2"/>
        <v>34</v>
      </c>
      <c r="P2704" s="9">
        <f t="shared" si="173"/>
        <v>132.35</v>
      </c>
      <c r="Q2704" s="11" t="s">
        <v>8315</v>
      </c>
      <c r="R2704" t="s">
        <v>8355</v>
      </c>
      <c r="S2704" s="15">
        <f t="shared" si="174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2"/>
        <v>104</v>
      </c>
      <c r="P2705" s="9">
        <f t="shared" si="173"/>
        <v>922.22</v>
      </c>
      <c r="Q2705" s="11" t="s">
        <v>8315</v>
      </c>
      <c r="R2705" t="s">
        <v>8355</v>
      </c>
      <c r="S2705" s="15">
        <f t="shared" si="174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2"/>
        <v>6</v>
      </c>
      <c r="P2706" s="9">
        <f t="shared" si="173"/>
        <v>163.57</v>
      </c>
      <c r="Q2706" s="11" t="s">
        <v>8315</v>
      </c>
      <c r="R2706" t="s">
        <v>8355</v>
      </c>
      <c r="S2706" s="15">
        <f t="shared" si="174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2"/>
        <v>11</v>
      </c>
      <c r="P2707" s="9">
        <f t="shared" si="173"/>
        <v>217.38</v>
      </c>
      <c r="Q2707" s="11" t="s">
        <v>8315</v>
      </c>
      <c r="R2707" t="s">
        <v>8355</v>
      </c>
      <c r="S2707" s="15">
        <f t="shared" si="174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2"/>
        <v>112</v>
      </c>
      <c r="P2708" s="9">
        <f t="shared" si="173"/>
        <v>149.44</v>
      </c>
      <c r="Q2708" s="11" t="s">
        <v>8315</v>
      </c>
      <c r="R2708" t="s">
        <v>8355</v>
      </c>
      <c r="S2708" s="15">
        <f t="shared" si="174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2"/>
        <v>351</v>
      </c>
      <c r="P2709" s="9">
        <f t="shared" si="173"/>
        <v>71.239999999999995</v>
      </c>
      <c r="Q2709" s="11" t="s">
        <v>8315</v>
      </c>
      <c r="R2709" t="s">
        <v>8355</v>
      </c>
      <c r="S2709" s="15">
        <f t="shared" si="174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2"/>
        <v>233</v>
      </c>
      <c r="P2710" s="9">
        <f t="shared" si="173"/>
        <v>44.46</v>
      </c>
      <c r="Q2710" s="11" t="s">
        <v>8315</v>
      </c>
      <c r="R2710" t="s">
        <v>8355</v>
      </c>
      <c r="S2710" s="15">
        <f t="shared" si="174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2"/>
        <v>102</v>
      </c>
      <c r="P2711" s="9">
        <f t="shared" si="173"/>
        <v>164.94</v>
      </c>
      <c r="Q2711" s="11" t="s">
        <v>8315</v>
      </c>
      <c r="R2711" t="s">
        <v>8355</v>
      </c>
      <c r="S2711" s="15">
        <f t="shared" si="174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2"/>
        <v>154</v>
      </c>
      <c r="P2712" s="9">
        <f t="shared" si="173"/>
        <v>84.87</v>
      </c>
      <c r="Q2712" s="11" t="s">
        <v>8315</v>
      </c>
      <c r="R2712" t="s">
        <v>8355</v>
      </c>
      <c r="S2712" s="15">
        <f t="shared" si="174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2"/>
        <v>101</v>
      </c>
      <c r="P2713" s="9">
        <f t="shared" si="173"/>
        <v>53.95</v>
      </c>
      <c r="Q2713" s="11" t="s">
        <v>8315</v>
      </c>
      <c r="R2713" t="s">
        <v>8355</v>
      </c>
      <c r="S2713" s="15">
        <f t="shared" si="174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2"/>
        <v>131</v>
      </c>
      <c r="P2714" s="9">
        <f t="shared" si="173"/>
        <v>50.53</v>
      </c>
      <c r="Q2714" s="11" t="s">
        <v>8315</v>
      </c>
      <c r="R2714" t="s">
        <v>8355</v>
      </c>
      <c r="S2714" s="15">
        <f t="shared" si="174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2"/>
        <v>102</v>
      </c>
      <c r="P2715" s="9">
        <f t="shared" si="173"/>
        <v>108</v>
      </c>
      <c r="Q2715" s="11" t="s">
        <v>8315</v>
      </c>
      <c r="R2715" t="s">
        <v>8355</v>
      </c>
      <c r="S2715" s="15">
        <f t="shared" si="174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2"/>
        <v>116</v>
      </c>
      <c r="P2716" s="9">
        <f t="shared" si="173"/>
        <v>95.37</v>
      </c>
      <c r="Q2716" s="11" t="s">
        <v>8315</v>
      </c>
      <c r="R2716" t="s">
        <v>8355</v>
      </c>
      <c r="S2716" s="15">
        <f t="shared" si="174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2"/>
        <v>265</v>
      </c>
      <c r="P2717" s="9">
        <f t="shared" si="173"/>
        <v>57.63</v>
      </c>
      <c r="Q2717" s="11" t="s">
        <v>8315</v>
      </c>
      <c r="R2717" t="s">
        <v>8355</v>
      </c>
      <c r="S2717" s="15">
        <f t="shared" si="174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2"/>
        <v>120</v>
      </c>
      <c r="P2718" s="9">
        <f t="shared" si="173"/>
        <v>64.16</v>
      </c>
      <c r="Q2718" s="11" t="s">
        <v>8315</v>
      </c>
      <c r="R2718" t="s">
        <v>8355</v>
      </c>
      <c r="S2718" s="15">
        <f t="shared" si="174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2"/>
        <v>120</v>
      </c>
      <c r="P2719" s="9">
        <f t="shared" si="173"/>
        <v>92.39</v>
      </c>
      <c r="Q2719" s="11" t="s">
        <v>8315</v>
      </c>
      <c r="R2719" t="s">
        <v>8355</v>
      </c>
      <c r="S2719" s="15">
        <f t="shared" si="174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2"/>
        <v>104</v>
      </c>
      <c r="P2720" s="9">
        <f t="shared" si="173"/>
        <v>125.98</v>
      </c>
      <c r="Q2720" s="11" t="s">
        <v>8315</v>
      </c>
      <c r="R2720" t="s">
        <v>8355</v>
      </c>
      <c r="S2720" s="15">
        <f t="shared" si="174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2"/>
        <v>109</v>
      </c>
      <c r="P2721" s="9">
        <f t="shared" si="173"/>
        <v>94.64</v>
      </c>
      <c r="Q2721" s="11" t="s">
        <v>8315</v>
      </c>
      <c r="R2721" t="s">
        <v>8355</v>
      </c>
      <c r="S2721" s="15">
        <f t="shared" si="174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2"/>
        <v>118</v>
      </c>
      <c r="P2722" s="9">
        <f t="shared" si="173"/>
        <v>170.7</v>
      </c>
      <c r="Q2722" s="11" t="s">
        <v>8315</v>
      </c>
      <c r="R2722" t="s">
        <v>8355</v>
      </c>
      <c r="S2722" s="15">
        <f t="shared" si="174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2"/>
        <v>1462</v>
      </c>
      <c r="P2723" s="9">
        <f t="shared" si="173"/>
        <v>40.76</v>
      </c>
      <c r="Q2723" s="11" t="s">
        <v>8317</v>
      </c>
      <c r="R2723" t="s">
        <v>8347</v>
      </c>
      <c r="S2723" s="15">
        <f t="shared" si="174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2"/>
        <v>253</v>
      </c>
      <c r="P2724" s="9">
        <f t="shared" si="173"/>
        <v>68.25</v>
      </c>
      <c r="Q2724" s="11" t="s">
        <v>8317</v>
      </c>
      <c r="R2724" t="s">
        <v>8347</v>
      </c>
      <c r="S2724" s="15">
        <f t="shared" si="174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2"/>
        <v>140</v>
      </c>
      <c r="P2725" s="9">
        <f t="shared" si="173"/>
        <v>95.49</v>
      </c>
      <c r="Q2725" s="11" t="s">
        <v>8317</v>
      </c>
      <c r="R2725" t="s">
        <v>8347</v>
      </c>
      <c r="S2725" s="15">
        <f t="shared" si="174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2"/>
        <v>297</v>
      </c>
      <c r="P2726" s="9">
        <f t="shared" si="173"/>
        <v>7.19</v>
      </c>
      <c r="Q2726" s="11" t="s">
        <v>8317</v>
      </c>
      <c r="R2726" t="s">
        <v>8347</v>
      </c>
      <c r="S2726" s="15">
        <f t="shared" si="174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2"/>
        <v>145</v>
      </c>
      <c r="P2727" s="9">
        <f t="shared" si="173"/>
        <v>511.65</v>
      </c>
      <c r="Q2727" s="11" t="s">
        <v>8317</v>
      </c>
      <c r="R2727" t="s">
        <v>8347</v>
      </c>
      <c r="S2727" s="15">
        <f t="shared" si="174"/>
        <v>42745.744618055556</v>
      </c>
      <c r="T2727">
        <f t="shared" si="171"/>
        <v>2017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2"/>
        <v>106</v>
      </c>
      <c r="P2728" s="9">
        <f t="shared" si="173"/>
        <v>261.75</v>
      </c>
      <c r="Q2728" s="11" t="s">
        <v>8317</v>
      </c>
      <c r="R2728" t="s">
        <v>8347</v>
      </c>
      <c r="S2728" s="15">
        <f t="shared" si="174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2"/>
        <v>493</v>
      </c>
      <c r="P2729" s="9">
        <f t="shared" si="173"/>
        <v>69.760000000000005</v>
      </c>
      <c r="Q2729" s="11" t="s">
        <v>8317</v>
      </c>
      <c r="R2729" t="s">
        <v>8347</v>
      </c>
      <c r="S2729" s="15">
        <f t="shared" si="174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2"/>
        <v>202</v>
      </c>
      <c r="P2730" s="9">
        <f t="shared" si="173"/>
        <v>77.23</v>
      </c>
      <c r="Q2730" s="11" t="s">
        <v>8317</v>
      </c>
      <c r="R2730" t="s">
        <v>8347</v>
      </c>
      <c r="S2730" s="15">
        <f t="shared" si="174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2"/>
        <v>104</v>
      </c>
      <c r="P2731" s="9">
        <f t="shared" si="173"/>
        <v>340.57</v>
      </c>
      <c r="Q2731" s="11" t="s">
        <v>8317</v>
      </c>
      <c r="R2731" t="s">
        <v>8347</v>
      </c>
      <c r="S2731" s="15">
        <f t="shared" si="174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2"/>
        <v>170</v>
      </c>
      <c r="P2732" s="9">
        <f t="shared" si="173"/>
        <v>67.42</v>
      </c>
      <c r="Q2732" s="11" t="s">
        <v>8317</v>
      </c>
      <c r="R2732" t="s">
        <v>8347</v>
      </c>
      <c r="S2732" s="15">
        <f t="shared" si="174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2"/>
        <v>104</v>
      </c>
      <c r="P2733" s="9">
        <f t="shared" si="173"/>
        <v>845.7</v>
      </c>
      <c r="Q2733" s="11" t="s">
        <v>8317</v>
      </c>
      <c r="R2733" t="s">
        <v>8347</v>
      </c>
      <c r="S2733" s="15">
        <f t="shared" si="174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2"/>
        <v>118</v>
      </c>
      <c r="P2734" s="9">
        <f t="shared" si="173"/>
        <v>97.19</v>
      </c>
      <c r="Q2734" s="11" t="s">
        <v>8317</v>
      </c>
      <c r="R2734" t="s">
        <v>8347</v>
      </c>
      <c r="S2734" s="15">
        <f t="shared" si="174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2"/>
        <v>108</v>
      </c>
      <c r="P2735" s="9">
        <f t="shared" si="173"/>
        <v>451.84</v>
      </c>
      <c r="Q2735" s="11" t="s">
        <v>8317</v>
      </c>
      <c r="R2735" t="s">
        <v>8347</v>
      </c>
      <c r="S2735" s="15">
        <f t="shared" si="174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2"/>
        <v>2260300</v>
      </c>
      <c r="P2736" s="9">
        <f t="shared" si="173"/>
        <v>138.66999999999999</v>
      </c>
      <c r="Q2736" s="11" t="s">
        <v>8317</v>
      </c>
      <c r="R2736" t="s">
        <v>8347</v>
      </c>
      <c r="S2736" s="15">
        <f t="shared" si="174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2"/>
        <v>978</v>
      </c>
      <c r="P2737" s="9">
        <f t="shared" si="173"/>
        <v>21.64</v>
      </c>
      <c r="Q2737" s="11" t="s">
        <v>8317</v>
      </c>
      <c r="R2737" t="s">
        <v>8347</v>
      </c>
      <c r="S2737" s="15">
        <f t="shared" si="174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2"/>
        <v>123</v>
      </c>
      <c r="P2738" s="9">
        <f t="shared" si="173"/>
        <v>169.52</v>
      </c>
      <c r="Q2738" s="11" t="s">
        <v>8317</v>
      </c>
      <c r="R2738" t="s">
        <v>8347</v>
      </c>
      <c r="S2738" s="15">
        <f t="shared" si="174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2"/>
        <v>246</v>
      </c>
      <c r="P2739" s="9">
        <f t="shared" si="173"/>
        <v>161.88</v>
      </c>
      <c r="Q2739" s="11" t="s">
        <v>8317</v>
      </c>
      <c r="R2739" t="s">
        <v>8347</v>
      </c>
      <c r="S2739" s="15">
        <f t="shared" si="174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2"/>
        <v>148</v>
      </c>
      <c r="P2740" s="9">
        <f t="shared" si="173"/>
        <v>493.13</v>
      </c>
      <c r="Q2740" s="11" t="s">
        <v>8317</v>
      </c>
      <c r="R2740" t="s">
        <v>8347</v>
      </c>
      <c r="S2740" s="15">
        <f t="shared" si="174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2"/>
        <v>384</v>
      </c>
      <c r="P2741" s="9">
        <f t="shared" si="173"/>
        <v>22.12</v>
      </c>
      <c r="Q2741" s="11" t="s">
        <v>8317</v>
      </c>
      <c r="R2741" t="s">
        <v>8347</v>
      </c>
      <c r="S2741" s="15">
        <f t="shared" si="174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2"/>
        <v>103</v>
      </c>
      <c r="P2742" s="9">
        <f t="shared" si="173"/>
        <v>18.239999999999998</v>
      </c>
      <c r="Q2742" s="11" t="s">
        <v>8317</v>
      </c>
      <c r="R2742" t="s">
        <v>8347</v>
      </c>
      <c r="S2742" s="15">
        <f t="shared" si="174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2"/>
        <v>0</v>
      </c>
      <c r="P2743" s="9">
        <f t="shared" si="173"/>
        <v>8.75</v>
      </c>
      <c r="Q2743" s="11" t="s">
        <v>8320</v>
      </c>
      <c r="R2743" t="s">
        <v>8356</v>
      </c>
      <c r="S2743" s="15">
        <f t="shared" si="174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2"/>
        <v>29</v>
      </c>
      <c r="P2744" s="9">
        <f t="shared" si="173"/>
        <v>40.61</v>
      </c>
      <c r="Q2744" s="11" t="s">
        <v>8320</v>
      </c>
      <c r="R2744" t="s">
        <v>8356</v>
      </c>
      <c r="S2744" s="15">
        <f t="shared" si="174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2"/>
        <v>0</v>
      </c>
      <c r="P2745" s="9">
        <f t="shared" si="173"/>
        <v>0</v>
      </c>
      <c r="Q2745" s="11" t="s">
        <v>8320</v>
      </c>
      <c r="R2745" t="s">
        <v>8356</v>
      </c>
      <c r="S2745" s="15">
        <f t="shared" si="174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2"/>
        <v>5</v>
      </c>
      <c r="P2746" s="9">
        <f t="shared" si="173"/>
        <v>37.950000000000003</v>
      </c>
      <c r="Q2746" s="11" t="s">
        <v>8320</v>
      </c>
      <c r="R2746" t="s">
        <v>8356</v>
      </c>
      <c r="S2746" s="15">
        <f t="shared" si="174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2"/>
        <v>22</v>
      </c>
      <c r="P2747" s="9">
        <f t="shared" si="173"/>
        <v>35.729999999999997</v>
      </c>
      <c r="Q2747" s="11" t="s">
        <v>8320</v>
      </c>
      <c r="R2747" t="s">
        <v>8356</v>
      </c>
      <c r="S2747" s="15">
        <f t="shared" si="174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2"/>
        <v>27</v>
      </c>
      <c r="P2748" s="9">
        <f t="shared" si="173"/>
        <v>42.16</v>
      </c>
      <c r="Q2748" s="11" t="s">
        <v>8320</v>
      </c>
      <c r="R2748" t="s">
        <v>8356</v>
      </c>
      <c r="S2748" s="15">
        <f t="shared" si="174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2"/>
        <v>28</v>
      </c>
      <c r="P2749" s="9">
        <f t="shared" si="173"/>
        <v>35</v>
      </c>
      <c r="Q2749" s="11" t="s">
        <v>8320</v>
      </c>
      <c r="R2749" t="s">
        <v>8356</v>
      </c>
      <c r="S2749" s="15">
        <f t="shared" si="174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2"/>
        <v>1</v>
      </c>
      <c r="P2750" s="9">
        <f t="shared" si="173"/>
        <v>13.25</v>
      </c>
      <c r="Q2750" s="11" t="s">
        <v>8320</v>
      </c>
      <c r="R2750" t="s">
        <v>8356</v>
      </c>
      <c r="S2750" s="15">
        <f t="shared" si="174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2"/>
        <v>1</v>
      </c>
      <c r="P2751" s="9">
        <f t="shared" si="173"/>
        <v>55</v>
      </c>
      <c r="Q2751" s="11" t="s">
        <v>8320</v>
      </c>
      <c r="R2751" t="s">
        <v>8356</v>
      </c>
      <c r="S2751" s="15">
        <f t="shared" si="174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2"/>
        <v>0</v>
      </c>
      <c r="P2752" s="9">
        <f t="shared" si="173"/>
        <v>0</v>
      </c>
      <c r="Q2752" s="11" t="s">
        <v>8320</v>
      </c>
      <c r="R2752" t="s">
        <v>8356</v>
      </c>
      <c r="S2752" s="15">
        <f t="shared" si="174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2"/>
        <v>0</v>
      </c>
      <c r="P2753" s="9">
        <f t="shared" si="173"/>
        <v>0</v>
      </c>
      <c r="Q2753" s="11" t="s">
        <v>8320</v>
      </c>
      <c r="R2753" t="s">
        <v>8356</v>
      </c>
      <c r="S2753" s="15">
        <f t="shared" si="174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2"/>
        <v>11</v>
      </c>
      <c r="P2754" s="9">
        <f t="shared" si="173"/>
        <v>39.29</v>
      </c>
      <c r="Q2754" s="11" t="s">
        <v>8320</v>
      </c>
      <c r="R2754" t="s">
        <v>8356</v>
      </c>
      <c r="S2754" s="15">
        <f t="shared" si="174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si="173"/>
        <v>47.5</v>
      </c>
      <c r="Q2755" s="11" t="s">
        <v>8320</v>
      </c>
      <c r="R2755" t="s">
        <v>8356</v>
      </c>
      <c r="S2755" s="15">
        <f t="shared" si="174"/>
        <v>41117.900729166664</v>
      </c>
      <c r="T2755">
        <f t="shared" si="171"/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>
        <f t="shared" ref="T2756:T2819" si="175">YEAR(S2756)</f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ref="O2762:O2825" si="176">ROUND(E2762/D2762*100,0)</f>
        <v>0</v>
      </c>
      <c r="P2762" s="9">
        <f t="shared" ref="P2762:P2825" si="177">IFERROR(ROUND(E2762/L2762,2),0)</f>
        <v>0</v>
      </c>
      <c r="Q2762" s="11" t="s">
        <v>8320</v>
      </c>
      <c r="R2762" t="s">
        <v>8356</v>
      </c>
      <c r="S2762" s="15">
        <f t="shared" ref="S2762:S2825" si="178">(((J2762/60)/60)/24)+DATE(1970,1,1)</f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6"/>
        <v>1</v>
      </c>
      <c r="P2763" s="9">
        <f t="shared" si="177"/>
        <v>9</v>
      </c>
      <c r="Q2763" s="11" t="s">
        <v>8320</v>
      </c>
      <c r="R2763" t="s">
        <v>8356</v>
      </c>
      <c r="S2763" s="15">
        <f t="shared" si="178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6"/>
        <v>1</v>
      </c>
      <c r="P2764" s="9">
        <f t="shared" si="177"/>
        <v>25</v>
      </c>
      <c r="Q2764" s="11" t="s">
        <v>8320</v>
      </c>
      <c r="R2764" t="s">
        <v>8356</v>
      </c>
      <c r="S2764" s="15">
        <f t="shared" si="178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6"/>
        <v>0</v>
      </c>
      <c r="P2765" s="9">
        <f t="shared" si="177"/>
        <v>30</v>
      </c>
      <c r="Q2765" s="11" t="s">
        <v>8320</v>
      </c>
      <c r="R2765" t="s">
        <v>8356</v>
      </c>
      <c r="S2765" s="15">
        <f t="shared" si="178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6"/>
        <v>1</v>
      </c>
      <c r="P2766" s="9">
        <f t="shared" si="177"/>
        <v>11.25</v>
      </c>
      <c r="Q2766" s="11" t="s">
        <v>8320</v>
      </c>
      <c r="R2766" t="s">
        <v>8356</v>
      </c>
      <c r="S2766" s="15">
        <f t="shared" si="178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6"/>
        <v>0</v>
      </c>
      <c r="P2767" s="9">
        <f t="shared" si="177"/>
        <v>0</v>
      </c>
      <c r="Q2767" s="11" t="s">
        <v>8320</v>
      </c>
      <c r="R2767" t="s">
        <v>8356</v>
      </c>
      <c r="S2767" s="15">
        <f t="shared" si="178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6"/>
        <v>2</v>
      </c>
      <c r="P2768" s="9">
        <f t="shared" si="177"/>
        <v>25</v>
      </c>
      <c r="Q2768" s="11" t="s">
        <v>8320</v>
      </c>
      <c r="R2768" t="s">
        <v>8356</v>
      </c>
      <c r="S2768" s="15">
        <f t="shared" si="178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6"/>
        <v>1</v>
      </c>
      <c r="P2769" s="9">
        <f t="shared" si="177"/>
        <v>11.33</v>
      </c>
      <c r="Q2769" s="11" t="s">
        <v>8320</v>
      </c>
      <c r="R2769" t="s">
        <v>8356</v>
      </c>
      <c r="S2769" s="15">
        <f t="shared" si="178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6"/>
        <v>14</v>
      </c>
      <c r="P2770" s="9">
        <f t="shared" si="177"/>
        <v>29.47</v>
      </c>
      <c r="Q2770" s="11" t="s">
        <v>8320</v>
      </c>
      <c r="R2770" t="s">
        <v>8356</v>
      </c>
      <c r="S2770" s="15">
        <f t="shared" si="178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6"/>
        <v>0</v>
      </c>
      <c r="P2771" s="9">
        <f t="shared" si="177"/>
        <v>1</v>
      </c>
      <c r="Q2771" s="11" t="s">
        <v>8320</v>
      </c>
      <c r="R2771" t="s">
        <v>8356</v>
      </c>
      <c r="S2771" s="15">
        <f t="shared" si="178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6"/>
        <v>10</v>
      </c>
      <c r="P2772" s="9">
        <f t="shared" si="177"/>
        <v>63.1</v>
      </c>
      <c r="Q2772" s="11" t="s">
        <v>8320</v>
      </c>
      <c r="R2772" t="s">
        <v>8356</v>
      </c>
      <c r="S2772" s="15">
        <f t="shared" si="178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6"/>
        <v>0</v>
      </c>
      <c r="P2773" s="9">
        <f t="shared" si="177"/>
        <v>0</v>
      </c>
      <c r="Q2773" s="11" t="s">
        <v>8320</v>
      </c>
      <c r="R2773" t="s">
        <v>8356</v>
      </c>
      <c r="S2773" s="15">
        <f t="shared" si="178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6"/>
        <v>0</v>
      </c>
      <c r="P2774" s="9">
        <f t="shared" si="177"/>
        <v>0</v>
      </c>
      <c r="Q2774" s="11" t="s">
        <v>8320</v>
      </c>
      <c r="R2774" t="s">
        <v>8356</v>
      </c>
      <c r="S2774" s="15">
        <f t="shared" si="178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6"/>
        <v>0</v>
      </c>
      <c r="P2775" s="9">
        <f t="shared" si="177"/>
        <v>1</v>
      </c>
      <c r="Q2775" s="11" t="s">
        <v>8320</v>
      </c>
      <c r="R2775" t="s">
        <v>8356</v>
      </c>
      <c r="S2775" s="15">
        <f t="shared" si="178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6"/>
        <v>14</v>
      </c>
      <c r="P2776" s="9">
        <f t="shared" si="177"/>
        <v>43.85</v>
      </c>
      <c r="Q2776" s="11" t="s">
        <v>8320</v>
      </c>
      <c r="R2776" t="s">
        <v>8356</v>
      </c>
      <c r="S2776" s="15">
        <f t="shared" si="178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6"/>
        <v>3</v>
      </c>
      <c r="P2777" s="9">
        <f t="shared" si="177"/>
        <v>75</v>
      </c>
      <c r="Q2777" s="11" t="s">
        <v>8320</v>
      </c>
      <c r="R2777" t="s">
        <v>8356</v>
      </c>
      <c r="S2777" s="15">
        <f t="shared" si="178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6"/>
        <v>8</v>
      </c>
      <c r="P2778" s="9">
        <f t="shared" si="177"/>
        <v>45.97</v>
      </c>
      <c r="Q2778" s="11" t="s">
        <v>8320</v>
      </c>
      <c r="R2778" t="s">
        <v>8356</v>
      </c>
      <c r="S2778" s="15">
        <f t="shared" si="178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6"/>
        <v>0</v>
      </c>
      <c r="P2779" s="9">
        <f t="shared" si="177"/>
        <v>10</v>
      </c>
      <c r="Q2779" s="11" t="s">
        <v>8320</v>
      </c>
      <c r="R2779" t="s">
        <v>8356</v>
      </c>
      <c r="S2779" s="15">
        <f t="shared" si="178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6"/>
        <v>26</v>
      </c>
      <c r="P2780" s="9">
        <f t="shared" si="177"/>
        <v>93.67</v>
      </c>
      <c r="Q2780" s="11" t="s">
        <v>8320</v>
      </c>
      <c r="R2780" t="s">
        <v>8356</v>
      </c>
      <c r="S2780" s="15">
        <f t="shared" si="178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6"/>
        <v>2</v>
      </c>
      <c r="P2781" s="9">
        <f t="shared" si="177"/>
        <v>53</v>
      </c>
      <c r="Q2781" s="11" t="s">
        <v>8320</v>
      </c>
      <c r="R2781" t="s">
        <v>8356</v>
      </c>
      <c r="S2781" s="15">
        <f t="shared" si="178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6"/>
        <v>0</v>
      </c>
      <c r="P2782" s="9">
        <f t="shared" si="177"/>
        <v>0</v>
      </c>
      <c r="Q2782" s="11" t="s">
        <v>8320</v>
      </c>
      <c r="R2782" t="s">
        <v>8356</v>
      </c>
      <c r="S2782" s="15">
        <f t="shared" si="178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6"/>
        <v>105</v>
      </c>
      <c r="P2783" s="9">
        <f t="shared" si="177"/>
        <v>47</v>
      </c>
      <c r="Q2783" s="11" t="s">
        <v>8315</v>
      </c>
      <c r="R2783" t="s">
        <v>8316</v>
      </c>
      <c r="S2783" s="15">
        <f t="shared" si="178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6"/>
        <v>120</v>
      </c>
      <c r="P2784" s="9">
        <f t="shared" si="177"/>
        <v>66.67</v>
      </c>
      <c r="Q2784" s="11" t="s">
        <v>8315</v>
      </c>
      <c r="R2784" t="s">
        <v>8316</v>
      </c>
      <c r="S2784" s="15">
        <f t="shared" si="178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6"/>
        <v>115</v>
      </c>
      <c r="P2785" s="9">
        <f t="shared" si="177"/>
        <v>18.77</v>
      </c>
      <c r="Q2785" s="11" t="s">
        <v>8315</v>
      </c>
      <c r="R2785" t="s">
        <v>8316</v>
      </c>
      <c r="S2785" s="15">
        <f t="shared" si="178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6"/>
        <v>119</v>
      </c>
      <c r="P2786" s="9">
        <f t="shared" si="177"/>
        <v>66.11</v>
      </c>
      <c r="Q2786" s="11" t="s">
        <v>8315</v>
      </c>
      <c r="R2786" t="s">
        <v>8316</v>
      </c>
      <c r="S2786" s="15">
        <f t="shared" si="178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6"/>
        <v>105</v>
      </c>
      <c r="P2787" s="9">
        <f t="shared" si="177"/>
        <v>36.86</v>
      </c>
      <c r="Q2787" s="11" t="s">
        <v>8315</v>
      </c>
      <c r="R2787" t="s">
        <v>8316</v>
      </c>
      <c r="S2787" s="15">
        <f t="shared" si="178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6"/>
        <v>118</v>
      </c>
      <c r="P2788" s="9">
        <f t="shared" si="177"/>
        <v>39.81</v>
      </c>
      <c r="Q2788" s="11" t="s">
        <v>8315</v>
      </c>
      <c r="R2788" t="s">
        <v>8316</v>
      </c>
      <c r="S2788" s="15">
        <f t="shared" si="178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6"/>
        <v>120</v>
      </c>
      <c r="P2789" s="9">
        <f t="shared" si="177"/>
        <v>31.5</v>
      </c>
      <c r="Q2789" s="11" t="s">
        <v>8315</v>
      </c>
      <c r="R2789" t="s">
        <v>8316</v>
      </c>
      <c r="S2789" s="15">
        <f t="shared" si="178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6"/>
        <v>103</v>
      </c>
      <c r="P2790" s="9">
        <f t="shared" si="177"/>
        <v>102.5</v>
      </c>
      <c r="Q2790" s="11" t="s">
        <v>8315</v>
      </c>
      <c r="R2790" t="s">
        <v>8316</v>
      </c>
      <c r="S2790" s="15">
        <f t="shared" si="178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6"/>
        <v>101</v>
      </c>
      <c r="P2791" s="9">
        <f t="shared" si="177"/>
        <v>126.46</v>
      </c>
      <c r="Q2791" s="11" t="s">
        <v>8315</v>
      </c>
      <c r="R2791" t="s">
        <v>8316</v>
      </c>
      <c r="S2791" s="15">
        <f t="shared" si="178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6"/>
        <v>105</v>
      </c>
      <c r="P2792" s="9">
        <f t="shared" si="177"/>
        <v>47.88</v>
      </c>
      <c r="Q2792" s="11" t="s">
        <v>8315</v>
      </c>
      <c r="R2792" t="s">
        <v>8316</v>
      </c>
      <c r="S2792" s="15">
        <f t="shared" si="178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6"/>
        <v>103</v>
      </c>
      <c r="P2793" s="9">
        <f t="shared" si="177"/>
        <v>73.209999999999994</v>
      </c>
      <c r="Q2793" s="11" t="s">
        <v>8315</v>
      </c>
      <c r="R2793" t="s">
        <v>8316</v>
      </c>
      <c r="S2793" s="15">
        <f t="shared" si="178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6"/>
        <v>108</v>
      </c>
      <c r="P2794" s="9">
        <f t="shared" si="177"/>
        <v>89.67</v>
      </c>
      <c r="Q2794" s="11" t="s">
        <v>8315</v>
      </c>
      <c r="R2794" t="s">
        <v>8316</v>
      </c>
      <c r="S2794" s="15">
        <f t="shared" si="178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6"/>
        <v>111</v>
      </c>
      <c r="P2795" s="9">
        <f t="shared" si="177"/>
        <v>151.46</v>
      </c>
      <c r="Q2795" s="11" t="s">
        <v>8315</v>
      </c>
      <c r="R2795" t="s">
        <v>8316</v>
      </c>
      <c r="S2795" s="15">
        <f t="shared" si="178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6"/>
        <v>150</v>
      </c>
      <c r="P2796" s="9">
        <f t="shared" si="177"/>
        <v>25</v>
      </c>
      <c r="Q2796" s="11" t="s">
        <v>8315</v>
      </c>
      <c r="R2796" t="s">
        <v>8316</v>
      </c>
      <c r="S2796" s="15">
        <f t="shared" si="178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6"/>
        <v>104</v>
      </c>
      <c r="P2797" s="9">
        <f t="shared" si="177"/>
        <v>36.5</v>
      </c>
      <c r="Q2797" s="11" t="s">
        <v>8315</v>
      </c>
      <c r="R2797" t="s">
        <v>8316</v>
      </c>
      <c r="S2797" s="15">
        <f t="shared" si="178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6"/>
        <v>116</v>
      </c>
      <c r="P2798" s="9">
        <f t="shared" si="177"/>
        <v>44</v>
      </c>
      <c r="Q2798" s="11" t="s">
        <v>8315</v>
      </c>
      <c r="R2798" t="s">
        <v>8316</v>
      </c>
      <c r="S2798" s="15">
        <f t="shared" si="178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6"/>
        <v>103</v>
      </c>
      <c r="P2799" s="9">
        <f t="shared" si="177"/>
        <v>87.36</v>
      </c>
      <c r="Q2799" s="11" t="s">
        <v>8315</v>
      </c>
      <c r="R2799" t="s">
        <v>8316</v>
      </c>
      <c r="S2799" s="15">
        <f t="shared" si="178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6"/>
        <v>101</v>
      </c>
      <c r="P2800" s="9">
        <f t="shared" si="177"/>
        <v>36.47</v>
      </c>
      <c r="Q2800" s="11" t="s">
        <v>8315</v>
      </c>
      <c r="R2800" t="s">
        <v>8316</v>
      </c>
      <c r="S2800" s="15">
        <f t="shared" si="178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6"/>
        <v>117</v>
      </c>
      <c r="P2801" s="9">
        <f t="shared" si="177"/>
        <v>44.86</v>
      </c>
      <c r="Q2801" s="11" t="s">
        <v>8315</v>
      </c>
      <c r="R2801" t="s">
        <v>8316</v>
      </c>
      <c r="S2801" s="15">
        <f t="shared" si="178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6"/>
        <v>133</v>
      </c>
      <c r="P2802" s="9">
        <f t="shared" si="177"/>
        <v>42.9</v>
      </c>
      <c r="Q2802" s="11" t="s">
        <v>8315</v>
      </c>
      <c r="R2802" t="s">
        <v>8316</v>
      </c>
      <c r="S2802" s="15">
        <f t="shared" si="178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6"/>
        <v>133</v>
      </c>
      <c r="P2803" s="9">
        <f t="shared" si="177"/>
        <v>51.23</v>
      </c>
      <c r="Q2803" s="11" t="s">
        <v>8315</v>
      </c>
      <c r="R2803" t="s">
        <v>8316</v>
      </c>
      <c r="S2803" s="15">
        <f t="shared" si="178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6"/>
        <v>102</v>
      </c>
      <c r="P2804" s="9">
        <f t="shared" si="177"/>
        <v>33.94</v>
      </c>
      <c r="Q2804" s="11" t="s">
        <v>8315</v>
      </c>
      <c r="R2804" t="s">
        <v>8316</v>
      </c>
      <c r="S2804" s="15">
        <f t="shared" si="178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6"/>
        <v>128</v>
      </c>
      <c r="P2805" s="9">
        <f t="shared" si="177"/>
        <v>90.74</v>
      </c>
      <c r="Q2805" s="11" t="s">
        <v>8315</v>
      </c>
      <c r="R2805" t="s">
        <v>8316</v>
      </c>
      <c r="S2805" s="15">
        <f t="shared" si="178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6"/>
        <v>115</v>
      </c>
      <c r="P2806" s="9">
        <f t="shared" si="177"/>
        <v>50</v>
      </c>
      <c r="Q2806" s="11" t="s">
        <v>8315</v>
      </c>
      <c r="R2806" t="s">
        <v>8316</v>
      </c>
      <c r="S2806" s="15">
        <f t="shared" si="178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6"/>
        <v>110</v>
      </c>
      <c r="P2807" s="9">
        <f t="shared" si="177"/>
        <v>24.44</v>
      </c>
      <c r="Q2807" s="11" t="s">
        <v>8315</v>
      </c>
      <c r="R2807" t="s">
        <v>8316</v>
      </c>
      <c r="S2807" s="15">
        <f t="shared" si="178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6"/>
        <v>112</v>
      </c>
      <c r="P2808" s="9">
        <f t="shared" si="177"/>
        <v>44.25</v>
      </c>
      <c r="Q2808" s="11" t="s">
        <v>8315</v>
      </c>
      <c r="R2808" t="s">
        <v>8316</v>
      </c>
      <c r="S2808" s="15">
        <f t="shared" si="178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6"/>
        <v>126</v>
      </c>
      <c r="P2809" s="9">
        <f t="shared" si="177"/>
        <v>67.739999999999995</v>
      </c>
      <c r="Q2809" s="11" t="s">
        <v>8315</v>
      </c>
      <c r="R2809" t="s">
        <v>8316</v>
      </c>
      <c r="S2809" s="15">
        <f t="shared" si="178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6"/>
        <v>100</v>
      </c>
      <c r="P2810" s="9">
        <f t="shared" si="177"/>
        <v>65.38</v>
      </c>
      <c r="Q2810" s="11" t="s">
        <v>8315</v>
      </c>
      <c r="R2810" t="s">
        <v>8316</v>
      </c>
      <c r="S2810" s="15">
        <f t="shared" si="178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6"/>
        <v>102</v>
      </c>
      <c r="P2811" s="9">
        <f t="shared" si="177"/>
        <v>121.9</v>
      </c>
      <c r="Q2811" s="11" t="s">
        <v>8315</v>
      </c>
      <c r="R2811" t="s">
        <v>8316</v>
      </c>
      <c r="S2811" s="15">
        <f t="shared" si="178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6"/>
        <v>108</v>
      </c>
      <c r="P2812" s="9">
        <f t="shared" si="177"/>
        <v>47.46</v>
      </c>
      <c r="Q2812" s="11" t="s">
        <v>8315</v>
      </c>
      <c r="R2812" t="s">
        <v>8316</v>
      </c>
      <c r="S2812" s="15">
        <f t="shared" si="178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6"/>
        <v>100</v>
      </c>
      <c r="P2813" s="9">
        <f t="shared" si="177"/>
        <v>92.84</v>
      </c>
      <c r="Q2813" s="11" t="s">
        <v>8315</v>
      </c>
      <c r="R2813" t="s">
        <v>8316</v>
      </c>
      <c r="S2813" s="15">
        <f t="shared" si="178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6"/>
        <v>113</v>
      </c>
      <c r="P2814" s="9">
        <f t="shared" si="177"/>
        <v>68.25</v>
      </c>
      <c r="Q2814" s="11" t="s">
        <v>8315</v>
      </c>
      <c r="R2814" t="s">
        <v>8316</v>
      </c>
      <c r="S2814" s="15">
        <f t="shared" si="178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6"/>
        <v>128</v>
      </c>
      <c r="P2815" s="9">
        <f t="shared" si="177"/>
        <v>37.21</v>
      </c>
      <c r="Q2815" s="11" t="s">
        <v>8315</v>
      </c>
      <c r="R2815" t="s">
        <v>8316</v>
      </c>
      <c r="S2815" s="15">
        <f t="shared" si="178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6"/>
        <v>108</v>
      </c>
      <c r="P2816" s="9">
        <f t="shared" si="177"/>
        <v>25.25</v>
      </c>
      <c r="Q2816" s="11" t="s">
        <v>8315</v>
      </c>
      <c r="R2816" t="s">
        <v>8316</v>
      </c>
      <c r="S2816" s="15">
        <f t="shared" si="178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6"/>
        <v>242</v>
      </c>
      <c r="P2817" s="9">
        <f t="shared" si="177"/>
        <v>43.21</v>
      </c>
      <c r="Q2817" s="11" t="s">
        <v>8315</v>
      </c>
      <c r="R2817" t="s">
        <v>8316</v>
      </c>
      <c r="S2817" s="15">
        <f t="shared" si="178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6"/>
        <v>142</v>
      </c>
      <c r="P2818" s="9">
        <f t="shared" si="177"/>
        <v>25.13</v>
      </c>
      <c r="Q2818" s="11" t="s">
        <v>8315</v>
      </c>
      <c r="R2818" t="s">
        <v>8316</v>
      </c>
      <c r="S2818" s="15">
        <f t="shared" si="178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si="177"/>
        <v>23.64</v>
      </c>
      <c r="Q2819" s="11" t="s">
        <v>8315</v>
      </c>
      <c r="R2819" t="s">
        <v>8316</v>
      </c>
      <c r="S2819" s="15">
        <f t="shared" si="178"/>
        <v>42023.634976851856</v>
      </c>
      <c r="T2819">
        <f t="shared" si="175"/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>
        <f t="shared" ref="T2820:T2883" si="179">YEAR(S2820)</f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ref="O2826:O2889" si="180">ROUND(E2826/D2826*100,0)</f>
        <v>117</v>
      </c>
      <c r="P2826" s="9">
        <f t="shared" ref="P2826:P2889" si="181">IFERROR(ROUND(E2826/L2826,2),0)</f>
        <v>50.67</v>
      </c>
      <c r="Q2826" s="11" t="s">
        <v>8315</v>
      </c>
      <c r="R2826" t="s">
        <v>8316</v>
      </c>
      <c r="S2826" s="15">
        <f t="shared" ref="S2826:S2889" si="182">(((J2826/60)/60)/24)+DATE(1970,1,1)</f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80"/>
        <v>103</v>
      </c>
      <c r="P2827" s="9">
        <f t="shared" si="181"/>
        <v>60.78</v>
      </c>
      <c r="Q2827" s="11" t="s">
        <v>8315</v>
      </c>
      <c r="R2827" t="s">
        <v>8316</v>
      </c>
      <c r="S2827" s="15">
        <f t="shared" si="182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80"/>
        <v>108</v>
      </c>
      <c r="P2828" s="9">
        <f t="shared" si="181"/>
        <v>113.42</v>
      </c>
      <c r="Q2828" s="11" t="s">
        <v>8315</v>
      </c>
      <c r="R2828" t="s">
        <v>8316</v>
      </c>
      <c r="S2828" s="15">
        <f t="shared" si="182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80"/>
        <v>120</v>
      </c>
      <c r="P2829" s="9">
        <f t="shared" si="181"/>
        <v>104.57</v>
      </c>
      <c r="Q2829" s="11" t="s">
        <v>8315</v>
      </c>
      <c r="R2829" t="s">
        <v>8316</v>
      </c>
      <c r="S2829" s="15">
        <f t="shared" si="182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80"/>
        <v>100</v>
      </c>
      <c r="P2830" s="9">
        <f t="shared" si="181"/>
        <v>98.31</v>
      </c>
      <c r="Q2830" s="11" t="s">
        <v>8315</v>
      </c>
      <c r="R2830" t="s">
        <v>8316</v>
      </c>
      <c r="S2830" s="15">
        <f t="shared" si="182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80"/>
        <v>107</v>
      </c>
      <c r="P2831" s="9">
        <f t="shared" si="181"/>
        <v>35.04</v>
      </c>
      <c r="Q2831" s="11" t="s">
        <v>8315</v>
      </c>
      <c r="R2831" t="s">
        <v>8316</v>
      </c>
      <c r="S2831" s="15">
        <f t="shared" si="182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80"/>
        <v>100</v>
      </c>
      <c r="P2832" s="9">
        <f t="shared" si="181"/>
        <v>272.73</v>
      </c>
      <c r="Q2832" s="11" t="s">
        <v>8315</v>
      </c>
      <c r="R2832" t="s">
        <v>8316</v>
      </c>
      <c r="S2832" s="15">
        <f t="shared" si="182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80"/>
        <v>111</v>
      </c>
      <c r="P2833" s="9">
        <f t="shared" si="181"/>
        <v>63.85</v>
      </c>
      <c r="Q2833" s="11" t="s">
        <v>8315</v>
      </c>
      <c r="R2833" t="s">
        <v>8316</v>
      </c>
      <c r="S2833" s="15">
        <f t="shared" si="182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80"/>
        <v>115</v>
      </c>
      <c r="P2834" s="9">
        <f t="shared" si="181"/>
        <v>30.19</v>
      </c>
      <c r="Q2834" s="11" t="s">
        <v>8315</v>
      </c>
      <c r="R2834" t="s">
        <v>8316</v>
      </c>
      <c r="S2834" s="15">
        <f t="shared" si="182"/>
        <v>41938.709421296298</v>
      </c>
      <c r="T2834">
        <f t="shared" si="179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80"/>
        <v>108</v>
      </c>
      <c r="P2835" s="9">
        <f t="shared" si="181"/>
        <v>83.51</v>
      </c>
      <c r="Q2835" s="11" t="s">
        <v>8315</v>
      </c>
      <c r="R2835" t="s">
        <v>8316</v>
      </c>
      <c r="S2835" s="15">
        <f t="shared" si="182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80"/>
        <v>170</v>
      </c>
      <c r="P2836" s="9">
        <f t="shared" si="181"/>
        <v>64.760000000000005</v>
      </c>
      <c r="Q2836" s="11" t="s">
        <v>8315</v>
      </c>
      <c r="R2836" t="s">
        <v>8316</v>
      </c>
      <c r="S2836" s="15">
        <f t="shared" si="182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80"/>
        <v>187</v>
      </c>
      <c r="P2837" s="9">
        <f t="shared" si="181"/>
        <v>20.12</v>
      </c>
      <c r="Q2837" s="11" t="s">
        <v>8315</v>
      </c>
      <c r="R2837" t="s">
        <v>8316</v>
      </c>
      <c r="S2837" s="15">
        <f t="shared" si="182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80"/>
        <v>108</v>
      </c>
      <c r="P2838" s="9">
        <f t="shared" si="181"/>
        <v>44.09</v>
      </c>
      <c r="Q2838" s="11" t="s">
        <v>8315</v>
      </c>
      <c r="R2838" t="s">
        <v>8316</v>
      </c>
      <c r="S2838" s="15">
        <f t="shared" si="182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80"/>
        <v>100</v>
      </c>
      <c r="P2839" s="9">
        <f t="shared" si="181"/>
        <v>40.479999999999997</v>
      </c>
      <c r="Q2839" s="11" t="s">
        <v>8315</v>
      </c>
      <c r="R2839" t="s">
        <v>8316</v>
      </c>
      <c r="S2839" s="15">
        <f t="shared" si="182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80"/>
        <v>120</v>
      </c>
      <c r="P2840" s="9">
        <f t="shared" si="181"/>
        <v>44.54</v>
      </c>
      <c r="Q2840" s="11" t="s">
        <v>8315</v>
      </c>
      <c r="R2840" t="s">
        <v>8316</v>
      </c>
      <c r="S2840" s="15">
        <f t="shared" si="182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80"/>
        <v>111</v>
      </c>
      <c r="P2841" s="9">
        <f t="shared" si="181"/>
        <v>125.81</v>
      </c>
      <c r="Q2841" s="11" t="s">
        <v>8315</v>
      </c>
      <c r="R2841" t="s">
        <v>8316</v>
      </c>
      <c r="S2841" s="15">
        <f t="shared" si="182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80"/>
        <v>104</v>
      </c>
      <c r="P2842" s="9">
        <f t="shared" si="181"/>
        <v>19.7</v>
      </c>
      <c r="Q2842" s="11" t="s">
        <v>8315</v>
      </c>
      <c r="R2842" t="s">
        <v>8316</v>
      </c>
      <c r="S2842" s="15">
        <f t="shared" si="182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0"/>
        <v>1</v>
      </c>
      <c r="P2843" s="9">
        <f t="shared" si="181"/>
        <v>10</v>
      </c>
      <c r="Q2843" s="11" t="s">
        <v>8315</v>
      </c>
      <c r="R2843" t="s">
        <v>8316</v>
      </c>
      <c r="S2843" s="15">
        <f t="shared" si="182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80"/>
        <v>0</v>
      </c>
      <c r="P2844" s="9">
        <f t="shared" si="181"/>
        <v>0</v>
      </c>
      <c r="Q2844" s="11" t="s">
        <v>8315</v>
      </c>
      <c r="R2844" t="s">
        <v>8316</v>
      </c>
      <c r="S2844" s="15">
        <f t="shared" si="182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80"/>
        <v>0</v>
      </c>
      <c r="P2845" s="9">
        <f t="shared" si="181"/>
        <v>0</v>
      </c>
      <c r="Q2845" s="11" t="s">
        <v>8315</v>
      </c>
      <c r="R2845" t="s">
        <v>8316</v>
      </c>
      <c r="S2845" s="15">
        <f t="shared" si="182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80"/>
        <v>5</v>
      </c>
      <c r="P2846" s="9">
        <f t="shared" si="181"/>
        <v>30</v>
      </c>
      <c r="Q2846" s="11" t="s">
        <v>8315</v>
      </c>
      <c r="R2846" t="s">
        <v>8316</v>
      </c>
      <c r="S2846" s="15">
        <f t="shared" si="182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80"/>
        <v>32</v>
      </c>
      <c r="P2847" s="9">
        <f t="shared" si="181"/>
        <v>60.67</v>
      </c>
      <c r="Q2847" s="11" t="s">
        <v>8315</v>
      </c>
      <c r="R2847" t="s">
        <v>8316</v>
      </c>
      <c r="S2847" s="15">
        <f t="shared" si="182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80"/>
        <v>0</v>
      </c>
      <c r="P2848" s="9">
        <f t="shared" si="181"/>
        <v>0</v>
      </c>
      <c r="Q2848" s="11" t="s">
        <v>8315</v>
      </c>
      <c r="R2848" t="s">
        <v>8316</v>
      </c>
      <c r="S2848" s="15">
        <f t="shared" si="182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80"/>
        <v>0</v>
      </c>
      <c r="P2849" s="9">
        <f t="shared" si="181"/>
        <v>0</v>
      </c>
      <c r="Q2849" s="11" t="s">
        <v>8315</v>
      </c>
      <c r="R2849" t="s">
        <v>8316</v>
      </c>
      <c r="S2849" s="15">
        <f t="shared" si="182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80"/>
        <v>0</v>
      </c>
      <c r="P2850" s="9">
        <f t="shared" si="181"/>
        <v>23.33</v>
      </c>
      <c r="Q2850" s="11" t="s">
        <v>8315</v>
      </c>
      <c r="R2850" t="s">
        <v>8316</v>
      </c>
      <c r="S2850" s="15">
        <f t="shared" si="182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0"/>
        <v>1</v>
      </c>
      <c r="P2851" s="9">
        <f t="shared" si="181"/>
        <v>5</v>
      </c>
      <c r="Q2851" s="11" t="s">
        <v>8315</v>
      </c>
      <c r="R2851" t="s">
        <v>8316</v>
      </c>
      <c r="S2851" s="15">
        <f t="shared" si="182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80"/>
        <v>4</v>
      </c>
      <c r="P2852" s="9">
        <f t="shared" si="181"/>
        <v>23.92</v>
      </c>
      <c r="Q2852" s="11" t="s">
        <v>8315</v>
      </c>
      <c r="R2852" t="s">
        <v>8316</v>
      </c>
      <c r="S2852" s="15">
        <f t="shared" si="182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80"/>
        <v>0</v>
      </c>
      <c r="P2853" s="9">
        <f t="shared" si="181"/>
        <v>0</v>
      </c>
      <c r="Q2853" s="11" t="s">
        <v>8315</v>
      </c>
      <c r="R2853" t="s">
        <v>8316</v>
      </c>
      <c r="S2853" s="15">
        <f t="shared" si="182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80"/>
        <v>2</v>
      </c>
      <c r="P2854" s="9">
        <f t="shared" si="181"/>
        <v>15.83</v>
      </c>
      <c r="Q2854" s="11" t="s">
        <v>8315</v>
      </c>
      <c r="R2854" t="s">
        <v>8316</v>
      </c>
      <c r="S2854" s="15">
        <f t="shared" si="182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80"/>
        <v>0</v>
      </c>
      <c r="P2855" s="9">
        <f t="shared" si="181"/>
        <v>0</v>
      </c>
      <c r="Q2855" s="11" t="s">
        <v>8315</v>
      </c>
      <c r="R2855" t="s">
        <v>8316</v>
      </c>
      <c r="S2855" s="15">
        <f t="shared" si="182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80"/>
        <v>42</v>
      </c>
      <c r="P2856" s="9">
        <f t="shared" si="181"/>
        <v>29.79</v>
      </c>
      <c r="Q2856" s="11" t="s">
        <v>8315</v>
      </c>
      <c r="R2856" t="s">
        <v>8316</v>
      </c>
      <c r="S2856" s="15">
        <f t="shared" si="182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80"/>
        <v>50</v>
      </c>
      <c r="P2857" s="9">
        <f t="shared" si="181"/>
        <v>60</v>
      </c>
      <c r="Q2857" s="11" t="s">
        <v>8315</v>
      </c>
      <c r="R2857" t="s">
        <v>8316</v>
      </c>
      <c r="S2857" s="15">
        <f t="shared" si="182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80"/>
        <v>5</v>
      </c>
      <c r="P2858" s="9">
        <f t="shared" si="181"/>
        <v>24.33</v>
      </c>
      <c r="Q2858" s="11" t="s">
        <v>8315</v>
      </c>
      <c r="R2858" t="s">
        <v>8316</v>
      </c>
      <c r="S2858" s="15">
        <f t="shared" si="182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80"/>
        <v>20</v>
      </c>
      <c r="P2859" s="9">
        <f t="shared" si="181"/>
        <v>500</v>
      </c>
      <c r="Q2859" s="11" t="s">
        <v>8315</v>
      </c>
      <c r="R2859" t="s">
        <v>8316</v>
      </c>
      <c r="S2859" s="15">
        <f t="shared" si="182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80"/>
        <v>0</v>
      </c>
      <c r="P2860" s="9">
        <f t="shared" si="181"/>
        <v>0</v>
      </c>
      <c r="Q2860" s="11" t="s">
        <v>8315</v>
      </c>
      <c r="R2860" t="s">
        <v>8316</v>
      </c>
      <c r="S2860" s="15">
        <f t="shared" si="182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0"/>
        <v>2</v>
      </c>
      <c r="P2861" s="9">
        <f t="shared" si="181"/>
        <v>35</v>
      </c>
      <c r="Q2861" s="11" t="s">
        <v>8315</v>
      </c>
      <c r="R2861" t="s">
        <v>8316</v>
      </c>
      <c r="S2861" s="15">
        <f t="shared" si="182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80"/>
        <v>7</v>
      </c>
      <c r="P2862" s="9">
        <f t="shared" si="181"/>
        <v>29.56</v>
      </c>
      <c r="Q2862" s="11" t="s">
        <v>8315</v>
      </c>
      <c r="R2862" t="s">
        <v>8316</v>
      </c>
      <c r="S2862" s="15">
        <f t="shared" si="182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80"/>
        <v>32</v>
      </c>
      <c r="P2863" s="9">
        <f t="shared" si="181"/>
        <v>26.67</v>
      </c>
      <c r="Q2863" s="11" t="s">
        <v>8315</v>
      </c>
      <c r="R2863" t="s">
        <v>8316</v>
      </c>
      <c r="S2863" s="15">
        <f t="shared" si="182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80"/>
        <v>0</v>
      </c>
      <c r="P2864" s="9">
        <f t="shared" si="181"/>
        <v>18.329999999999998</v>
      </c>
      <c r="Q2864" s="11" t="s">
        <v>8315</v>
      </c>
      <c r="R2864" t="s">
        <v>8316</v>
      </c>
      <c r="S2864" s="15">
        <f t="shared" si="182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80"/>
        <v>0</v>
      </c>
      <c r="P2865" s="9">
        <f t="shared" si="181"/>
        <v>20</v>
      </c>
      <c r="Q2865" s="11" t="s">
        <v>8315</v>
      </c>
      <c r="R2865" t="s">
        <v>8316</v>
      </c>
      <c r="S2865" s="15">
        <f t="shared" si="182"/>
        <v>41831.675034722226</v>
      </c>
      <c r="T2865">
        <f t="shared" si="179"/>
        <v>2014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80"/>
        <v>2</v>
      </c>
      <c r="P2866" s="9">
        <f t="shared" si="181"/>
        <v>13.33</v>
      </c>
      <c r="Q2866" s="11" t="s">
        <v>8315</v>
      </c>
      <c r="R2866" t="s">
        <v>8316</v>
      </c>
      <c r="S2866" s="15">
        <f t="shared" si="182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80"/>
        <v>0</v>
      </c>
      <c r="P2867" s="9">
        <f t="shared" si="181"/>
        <v>0</v>
      </c>
      <c r="Q2867" s="11" t="s">
        <v>8315</v>
      </c>
      <c r="R2867" t="s">
        <v>8316</v>
      </c>
      <c r="S2867" s="15">
        <f t="shared" si="182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80"/>
        <v>1</v>
      </c>
      <c r="P2868" s="9">
        <f t="shared" si="181"/>
        <v>22.5</v>
      </c>
      <c r="Q2868" s="11" t="s">
        <v>8315</v>
      </c>
      <c r="R2868" t="s">
        <v>8316</v>
      </c>
      <c r="S2868" s="15">
        <f t="shared" si="182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80"/>
        <v>20</v>
      </c>
      <c r="P2869" s="9">
        <f t="shared" si="181"/>
        <v>50.4</v>
      </c>
      <c r="Q2869" s="11" t="s">
        <v>8315</v>
      </c>
      <c r="R2869" t="s">
        <v>8316</v>
      </c>
      <c r="S2869" s="15">
        <f t="shared" si="182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80"/>
        <v>42</v>
      </c>
      <c r="P2870" s="9">
        <f t="shared" si="181"/>
        <v>105.03</v>
      </c>
      <c r="Q2870" s="11" t="s">
        <v>8315</v>
      </c>
      <c r="R2870" t="s">
        <v>8316</v>
      </c>
      <c r="S2870" s="15">
        <f t="shared" si="182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80"/>
        <v>1</v>
      </c>
      <c r="P2871" s="9">
        <f t="shared" si="181"/>
        <v>35.4</v>
      </c>
      <c r="Q2871" s="11" t="s">
        <v>8315</v>
      </c>
      <c r="R2871" t="s">
        <v>8316</v>
      </c>
      <c r="S2871" s="15">
        <f t="shared" si="182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80"/>
        <v>15</v>
      </c>
      <c r="P2872" s="9">
        <f t="shared" si="181"/>
        <v>83.33</v>
      </c>
      <c r="Q2872" s="11" t="s">
        <v>8315</v>
      </c>
      <c r="R2872" t="s">
        <v>8316</v>
      </c>
      <c r="S2872" s="15">
        <f t="shared" si="182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80"/>
        <v>5</v>
      </c>
      <c r="P2873" s="9">
        <f t="shared" si="181"/>
        <v>35.92</v>
      </c>
      <c r="Q2873" s="11" t="s">
        <v>8315</v>
      </c>
      <c r="R2873" t="s">
        <v>8316</v>
      </c>
      <c r="S2873" s="15">
        <f t="shared" si="182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80"/>
        <v>0</v>
      </c>
      <c r="P2874" s="9">
        <f t="shared" si="181"/>
        <v>0</v>
      </c>
      <c r="Q2874" s="11" t="s">
        <v>8315</v>
      </c>
      <c r="R2874" t="s">
        <v>8316</v>
      </c>
      <c r="S2874" s="15">
        <f t="shared" si="182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80"/>
        <v>38</v>
      </c>
      <c r="P2875" s="9">
        <f t="shared" si="181"/>
        <v>119.13</v>
      </c>
      <c r="Q2875" s="11" t="s">
        <v>8315</v>
      </c>
      <c r="R2875" t="s">
        <v>8316</v>
      </c>
      <c r="S2875" s="15">
        <f t="shared" si="182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80"/>
        <v>5</v>
      </c>
      <c r="P2876" s="9">
        <f t="shared" si="181"/>
        <v>90.33</v>
      </c>
      <c r="Q2876" s="11" t="s">
        <v>8315</v>
      </c>
      <c r="R2876" t="s">
        <v>8316</v>
      </c>
      <c r="S2876" s="15">
        <f t="shared" si="182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80"/>
        <v>0</v>
      </c>
      <c r="P2877" s="9">
        <f t="shared" si="181"/>
        <v>2.33</v>
      </c>
      <c r="Q2877" s="11" t="s">
        <v>8315</v>
      </c>
      <c r="R2877" t="s">
        <v>8316</v>
      </c>
      <c r="S2877" s="15">
        <f t="shared" si="182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80"/>
        <v>0</v>
      </c>
      <c r="P2878" s="9">
        <f t="shared" si="181"/>
        <v>0</v>
      </c>
      <c r="Q2878" s="11" t="s">
        <v>8315</v>
      </c>
      <c r="R2878" t="s">
        <v>8316</v>
      </c>
      <c r="S2878" s="15">
        <f t="shared" si="182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80"/>
        <v>11</v>
      </c>
      <c r="P2879" s="9">
        <f t="shared" si="181"/>
        <v>108.33</v>
      </c>
      <c r="Q2879" s="11" t="s">
        <v>8315</v>
      </c>
      <c r="R2879" t="s">
        <v>8316</v>
      </c>
      <c r="S2879" s="15">
        <f t="shared" si="182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0"/>
        <v>2</v>
      </c>
      <c r="P2880" s="9">
        <f t="shared" si="181"/>
        <v>15.75</v>
      </c>
      <c r="Q2880" s="11" t="s">
        <v>8315</v>
      </c>
      <c r="R2880" t="s">
        <v>8316</v>
      </c>
      <c r="S2880" s="15">
        <f t="shared" si="182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0"/>
        <v>0</v>
      </c>
      <c r="P2881" s="9">
        <f t="shared" si="181"/>
        <v>29</v>
      </c>
      <c r="Q2881" s="11" t="s">
        <v>8315</v>
      </c>
      <c r="R2881" t="s">
        <v>8316</v>
      </c>
      <c r="S2881" s="15">
        <f t="shared" si="182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80"/>
        <v>23</v>
      </c>
      <c r="P2882" s="9">
        <f t="shared" si="181"/>
        <v>96.55</v>
      </c>
      <c r="Q2882" s="11" t="s">
        <v>8315</v>
      </c>
      <c r="R2882" t="s">
        <v>8316</v>
      </c>
      <c r="S2882" s="15">
        <f t="shared" si="182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9">
        <f t="shared" si="181"/>
        <v>0</v>
      </c>
      <c r="Q2883" s="11" t="s">
        <v>8315</v>
      </c>
      <c r="R2883" t="s">
        <v>8316</v>
      </c>
      <c r="S2883" s="15">
        <f t="shared" si="182"/>
        <v>41916.597638888888</v>
      </c>
      <c r="T2883">
        <f t="shared" si="179"/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>
        <f t="shared" ref="T2884:T2947" si="183">YEAR(S2884)</f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ref="O2890:O2953" si="184">ROUND(E2890/D2890*100,0)</f>
        <v>0</v>
      </c>
      <c r="P2890" s="9">
        <f t="shared" ref="P2890:P2953" si="185">IFERROR(ROUND(E2890/L2890,2),0)</f>
        <v>0</v>
      </c>
      <c r="Q2890" s="11" t="s">
        <v>8315</v>
      </c>
      <c r="R2890" t="s">
        <v>8316</v>
      </c>
      <c r="S2890" s="15">
        <f t="shared" ref="S2890:S2953" si="186">(((J2890/60)/60)/24)+DATE(1970,1,1)</f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4"/>
        <v>38</v>
      </c>
      <c r="P2891" s="9">
        <f t="shared" si="185"/>
        <v>81.569999999999993</v>
      </c>
      <c r="Q2891" s="11" t="s">
        <v>8315</v>
      </c>
      <c r="R2891" t="s">
        <v>8316</v>
      </c>
      <c r="S2891" s="15">
        <f t="shared" si="186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4"/>
        <v>1</v>
      </c>
      <c r="P2892" s="9">
        <f t="shared" si="185"/>
        <v>7</v>
      </c>
      <c r="Q2892" s="11" t="s">
        <v>8315</v>
      </c>
      <c r="R2892" t="s">
        <v>8316</v>
      </c>
      <c r="S2892" s="15">
        <f t="shared" si="186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4"/>
        <v>3</v>
      </c>
      <c r="P2893" s="9">
        <f t="shared" si="185"/>
        <v>27.3</v>
      </c>
      <c r="Q2893" s="11" t="s">
        <v>8315</v>
      </c>
      <c r="R2893" t="s">
        <v>8316</v>
      </c>
      <c r="S2893" s="15">
        <f t="shared" si="186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4"/>
        <v>9</v>
      </c>
      <c r="P2894" s="9">
        <f t="shared" si="185"/>
        <v>29.41</v>
      </c>
      <c r="Q2894" s="11" t="s">
        <v>8315</v>
      </c>
      <c r="R2894" t="s">
        <v>8316</v>
      </c>
      <c r="S2894" s="15">
        <f t="shared" si="186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4"/>
        <v>1</v>
      </c>
      <c r="P2895" s="9">
        <f t="shared" si="185"/>
        <v>12.5</v>
      </c>
      <c r="Q2895" s="11" t="s">
        <v>8315</v>
      </c>
      <c r="R2895" t="s">
        <v>8316</v>
      </c>
      <c r="S2895" s="15">
        <f t="shared" si="186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4"/>
        <v>0</v>
      </c>
      <c r="P2896" s="9">
        <f t="shared" si="185"/>
        <v>0</v>
      </c>
      <c r="Q2896" s="11" t="s">
        <v>8315</v>
      </c>
      <c r="R2896" t="s">
        <v>8316</v>
      </c>
      <c r="S2896" s="15">
        <f t="shared" si="186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4"/>
        <v>5</v>
      </c>
      <c r="P2897" s="9">
        <f t="shared" si="185"/>
        <v>5.75</v>
      </c>
      <c r="Q2897" s="11" t="s">
        <v>8315</v>
      </c>
      <c r="R2897" t="s">
        <v>8316</v>
      </c>
      <c r="S2897" s="15">
        <f t="shared" si="186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4"/>
        <v>21</v>
      </c>
      <c r="P2898" s="9">
        <f t="shared" si="185"/>
        <v>52.08</v>
      </c>
      <c r="Q2898" s="11" t="s">
        <v>8315</v>
      </c>
      <c r="R2898" t="s">
        <v>8316</v>
      </c>
      <c r="S2898" s="15">
        <f t="shared" si="186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4"/>
        <v>5</v>
      </c>
      <c r="P2899" s="9">
        <f t="shared" si="185"/>
        <v>183.33</v>
      </c>
      <c r="Q2899" s="11" t="s">
        <v>8315</v>
      </c>
      <c r="R2899" t="s">
        <v>8316</v>
      </c>
      <c r="S2899" s="15">
        <f t="shared" si="186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4"/>
        <v>4</v>
      </c>
      <c r="P2900" s="9">
        <f t="shared" si="185"/>
        <v>26.33</v>
      </c>
      <c r="Q2900" s="11" t="s">
        <v>8315</v>
      </c>
      <c r="R2900" t="s">
        <v>8316</v>
      </c>
      <c r="S2900" s="15">
        <f t="shared" si="186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4"/>
        <v>0</v>
      </c>
      <c r="P2901" s="9">
        <f t="shared" si="185"/>
        <v>0</v>
      </c>
      <c r="Q2901" s="11" t="s">
        <v>8315</v>
      </c>
      <c r="R2901" t="s">
        <v>8316</v>
      </c>
      <c r="S2901" s="15">
        <f t="shared" si="186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4"/>
        <v>62</v>
      </c>
      <c r="P2902" s="9">
        <f t="shared" si="185"/>
        <v>486.43</v>
      </c>
      <c r="Q2902" s="11" t="s">
        <v>8315</v>
      </c>
      <c r="R2902" t="s">
        <v>8316</v>
      </c>
      <c r="S2902" s="15">
        <f t="shared" si="186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4"/>
        <v>1</v>
      </c>
      <c r="P2903" s="9">
        <f t="shared" si="185"/>
        <v>3</v>
      </c>
      <c r="Q2903" s="11" t="s">
        <v>8315</v>
      </c>
      <c r="R2903" t="s">
        <v>8316</v>
      </c>
      <c r="S2903" s="15">
        <f t="shared" si="186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4"/>
        <v>0</v>
      </c>
      <c r="P2904" s="9">
        <f t="shared" si="185"/>
        <v>25</v>
      </c>
      <c r="Q2904" s="11" t="s">
        <v>8315</v>
      </c>
      <c r="R2904" t="s">
        <v>8316</v>
      </c>
      <c r="S2904" s="15">
        <f t="shared" si="186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4"/>
        <v>1</v>
      </c>
      <c r="P2905" s="9">
        <f t="shared" si="185"/>
        <v>9.75</v>
      </c>
      <c r="Q2905" s="11" t="s">
        <v>8315</v>
      </c>
      <c r="R2905" t="s">
        <v>8316</v>
      </c>
      <c r="S2905" s="15">
        <f t="shared" si="186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4"/>
        <v>5</v>
      </c>
      <c r="P2906" s="9">
        <f t="shared" si="185"/>
        <v>18.75</v>
      </c>
      <c r="Q2906" s="11" t="s">
        <v>8315</v>
      </c>
      <c r="R2906" t="s">
        <v>8316</v>
      </c>
      <c r="S2906" s="15">
        <f t="shared" si="186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4"/>
        <v>18</v>
      </c>
      <c r="P2907" s="9">
        <f t="shared" si="185"/>
        <v>36.590000000000003</v>
      </c>
      <c r="Q2907" s="11" t="s">
        <v>8315</v>
      </c>
      <c r="R2907" t="s">
        <v>8316</v>
      </c>
      <c r="S2907" s="15">
        <f t="shared" si="186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4"/>
        <v>9</v>
      </c>
      <c r="P2908" s="9">
        <f t="shared" si="185"/>
        <v>80.709999999999994</v>
      </c>
      <c r="Q2908" s="11" t="s">
        <v>8315</v>
      </c>
      <c r="R2908" t="s">
        <v>8316</v>
      </c>
      <c r="S2908" s="15">
        <f t="shared" si="186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4"/>
        <v>0</v>
      </c>
      <c r="P2909" s="9">
        <f t="shared" si="185"/>
        <v>1</v>
      </c>
      <c r="Q2909" s="11" t="s">
        <v>8315</v>
      </c>
      <c r="R2909" t="s">
        <v>8316</v>
      </c>
      <c r="S2909" s="15">
        <f t="shared" si="186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4"/>
        <v>3</v>
      </c>
      <c r="P2910" s="9">
        <f t="shared" si="185"/>
        <v>52.8</v>
      </c>
      <c r="Q2910" s="11" t="s">
        <v>8315</v>
      </c>
      <c r="R2910" t="s">
        <v>8316</v>
      </c>
      <c r="S2910" s="15">
        <f t="shared" si="186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4"/>
        <v>0</v>
      </c>
      <c r="P2911" s="9">
        <f t="shared" si="185"/>
        <v>20</v>
      </c>
      <c r="Q2911" s="11" t="s">
        <v>8315</v>
      </c>
      <c r="R2911" t="s">
        <v>8316</v>
      </c>
      <c r="S2911" s="15">
        <f t="shared" si="186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4"/>
        <v>0</v>
      </c>
      <c r="P2912" s="9">
        <f t="shared" si="185"/>
        <v>1</v>
      </c>
      <c r="Q2912" s="11" t="s">
        <v>8315</v>
      </c>
      <c r="R2912" t="s">
        <v>8316</v>
      </c>
      <c r="S2912" s="15">
        <f t="shared" si="186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4"/>
        <v>37</v>
      </c>
      <c r="P2913" s="9">
        <f t="shared" si="185"/>
        <v>46.93</v>
      </c>
      <c r="Q2913" s="11" t="s">
        <v>8315</v>
      </c>
      <c r="R2913" t="s">
        <v>8316</v>
      </c>
      <c r="S2913" s="15">
        <f t="shared" si="186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4"/>
        <v>14</v>
      </c>
      <c r="P2914" s="9">
        <f t="shared" si="185"/>
        <v>78.08</v>
      </c>
      <c r="Q2914" s="11" t="s">
        <v>8315</v>
      </c>
      <c r="R2914" t="s">
        <v>8316</v>
      </c>
      <c r="S2914" s="15">
        <f t="shared" si="186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4"/>
        <v>0</v>
      </c>
      <c r="P2915" s="9">
        <f t="shared" si="185"/>
        <v>1</v>
      </c>
      <c r="Q2915" s="11" t="s">
        <v>8315</v>
      </c>
      <c r="R2915" t="s">
        <v>8316</v>
      </c>
      <c r="S2915" s="15">
        <f t="shared" si="186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4"/>
        <v>0</v>
      </c>
      <c r="P2916" s="9">
        <f t="shared" si="185"/>
        <v>1</v>
      </c>
      <c r="Q2916" s="11" t="s">
        <v>8315</v>
      </c>
      <c r="R2916" t="s">
        <v>8316</v>
      </c>
      <c r="S2916" s="15">
        <f t="shared" si="186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4"/>
        <v>61</v>
      </c>
      <c r="P2917" s="9">
        <f t="shared" si="185"/>
        <v>203.67</v>
      </c>
      <c r="Q2917" s="11" t="s">
        <v>8315</v>
      </c>
      <c r="R2917" t="s">
        <v>8316</v>
      </c>
      <c r="S2917" s="15">
        <f t="shared" si="186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4"/>
        <v>8</v>
      </c>
      <c r="P2918" s="9">
        <f t="shared" si="185"/>
        <v>20.71</v>
      </c>
      <c r="Q2918" s="11" t="s">
        <v>8315</v>
      </c>
      <c r="R2918" t="s">
        <v>8316</v>
      </c>
      <c r="S2918" s="15">
        <f t="shared" si="186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4"/>
        <v>22</v>
      </c>
      <c r="P2919" s="9">
        <f t="shared" si="185"/>
        <v>48.56</v>
      </c>
      <c r="Q2919" s="11" t="s">
        <v>8315</v>
      </c>
      <c r="R2919" t="s">
        <v>8316</v>
      </c>
      <c r="S2919" s="15">
        <f t="shared" si="186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4"/>
        <v>27</v>
      </c>
      <c r="P2920" s="9">
        <f t="shared" si="185"/>
        <v>68.099999999999994</v>
      </c>
      <c r="Q2920" s="11" t="s">
        <v>8315</v>
      </c>
      <c r="R2920" t="s">
        <v>8316</v>
      </c>
      <c r="S2920" s="15">
        <f t="shared" si="186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4"/>
        <v>9</v>
      </c>
      <c r="P2921" s="9">
        <f t="shared" si="185"/>
        <v>8.5</v>
      </c>
      <c r="Q2921" s="11" t="s">
        <v>8315</v>
      </c>
      <c r="R2921" t="s">
        <v>8316</v>
      </c>
      <c r="S2921" s="15">
        <f t="shared" si="186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4"/>
        <v>27</v>
      </c>
      <c r="P2922" s="9">
        <f t="shared" si="185"/>
        <v>51.62</v>
      </c>
      <c r="Q2922" s="11" t="s">
        <v>8315</v>
      </c>
      <c r="R2922" t="s">
        <v>8316</v>
      </c>
      <c r="S2922" s="15">
        <f t="shared" si="186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4"/>
        <v>129</v>
      </c>
      <c r="P2923" s="9">
        <f t="shared" si="185"/>
        <v>43</v>
      </c>
      <c r="Q2923" s="11" t="s">
        <v>8315</v>
      </c>
      <c r="R2923" t="s">
        <v>8357</v>
      </c>
      <c r="S2923" s="15">
        <f t="shared" si="186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4"/>
        <v>100</v>
      </c>
      <c r="P2924" s="9">
        <f t="shared" si="185"/>
        <v>83.33</v>
      </c>
      <c r="Q2924" s="11" t="s">
        <v>8315</v>
      </c>
      <c r="R2924" t="s">
        <v>8357</v>
      </c>
      <c r="S2924" s="15">
        <f t="shared" si="186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4"/>
        <v>100</v>
      </c>
      <c r="P2925" s="9">
        <f t="shared" si="185"/>
        <v>30</v>
      </c>
      <c r="Q2925" s="11" t="s">
        <v>8315</v>
      </c>
      <c r="R2925" t="s">
        <v>8357</v>
      </c>
      <c r="S2925" s="15">
        <f t="shared" si="186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4"/>
        <v>103</v>
      </c>
      <c r="P2926" s="9">
        <f t="shared" si="185"/>
        <v>175.51</v>
      </c>
      <c r="Q2926" s="11" t="s">
        <v>8315</v>
      </c>
      <c r="R2926" t="s">
        <v>8357</v>
      </c>
      <c r="S2926" s="15">
        <f t="shared" si="186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4"/>
        <v>102</v>
      </c>
      <c r="P2927" s="9">
        <f t="shared" si="185"/>
        <v>231.66</v>
      </c>
      <c r="Q2927" s="11" t="s">
        <v>8315</v>
      </c>
      <c r="R2927" t="s">
        <v>8357</v>
      </c>
      <c r="S2927" s="15">
        <f t="shared" si="186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4"/>
        <v>125</v>
      </c>
      <c r="P2928" s="9">
        <f t="shared" si="185"/>
        <v>75</v>
      </c>
      <c r="Q2928" s="11" t="s">
        <v>8315</v>
      </c>
      <c r="R2928" t="s">
        <v>8357</v>
      </c>
      <c r="S2928" s="15">
        <f t="shared" si="186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4"/>
        <v>131</v>
      </c>
      <c r="P2929" s="9">
        <f t="shared" si="185"/>
        <v>112.14</v>
      </c>
      <c r="Q2929" s="11" t="s">
        <v>8315</v>
      </c>
      <c r="R2929" t="s">
        <v>8357</v>
      </c>
      <c r="S2929" s="15">
        <f t="shared" si="186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4"/>
        <v>100</v>
      </c>
      <c r="P2930" s="9">
        <f t="shared" si="185"/>
        <v>41.67</v>
      </c>
      <c r="Q2930" s="11" t="s">
        <v>8315</v>
      </c>
      <c r="R2930" t="s">
        <v>8357</v>
      </c>
      <c r="S2930" s="15">
        <f t="shared" si="186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4"/>
        <v>102</v>
      </c>
      <c r="P2931" s="9">
        <f t="shared" si="185"/>
        <v>255.17</v>
      </c>
      <c r="Q2931" s="11" t="s">
        <v>8315</v>
      </c>
      <c r="R2931" t="s">
        <v>8357</v>
      </c>
      <c r="S2931" s="15">
        <f t="shared" si="186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4"/>
        <v>101</v>
      </c>
      <c r="P2932" s="9">
        <f t="shared" si="185"/>
        <v>162.77000000000001</v>
      </c>
      <c r="Q2932" s="11" t="s">
        <v>8315</v>
      </c>
      <c r="R2932" t="s">
        <v>8357</v>
      </c>
      <c r="S2932" s="15">
        <f t="shared" si="186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4"/>
        <v>106</v>
      </c>
      <c r="P2933" s="9">
        <f t="shared" si="185"/>
        <v>88.33</v>
      </c>
      <c r="Q2933" s="11" t="s">
        <v>8315</v>
      </c>
      <c r="R2933" t="s">
        <v>8357</v>
      </c>
      <c r="S2933" s="15">
        <f t="shared" si="186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4"/>
        <v>105</v>
      </c>
      <c r="P2934" s="9">
        <f t="shared" si="185"/>
        <v>85.74</v>
      </c>
      <c r="Q2934" s="11" t="s">
        <v>8315</v>
      </c>
      <c r="R2934" t="s">
        <v>8357</v>
      </c>
      <c r="S2934" s="15">
        <f t="shared" si="186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4"/>
        <v>103</v>
      </c>
      <c r="P2935" s="9">
        <f t="shared" si="185"/>
        <v>47.57</v>
      </c>
      <c r="Q2935" s="11" t="s">
        <v>8315</v>
      </c>
      <c r="R2935" t="s">
        <v>8357</v>
      </c>
      <c r="S2935" s="15">
        <f t="shared" si="186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4"/>
        <v>108</v>
      </c>
      <c r="P2936" s="9">
        <f t="shared" si="185"/>
        <v>72.97</v>
      </c>
      <c r="Q2936" s="11" t="s">
        <v>8315</v>
      </c>
      <c r="R2936" t="s">
        <v>8357</v>
      </c>
      <c r="S2936" s="15">
        <f t="shared" si="186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4"/>
        <v>101</v>
      </c>
      <c r="P2937" s="9">
        <f t="shared" si="185"/>
        <v>90.54</v>
      </c>
      <c r="Q2937" s="11" t="s">
        <v>8315</v>
      </c>
      <c r="R2937" t="s">
        <v>8357</v>
      </c>
      <c r="S2937" s="15">
        <f t="shared" si="186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4"/>
        <v>128</v>
      </c>
      <c r="P2938" s="9">
        <f t="shared" si="185"/>
        <v>37.65</v>
      </c>
      <c r="Q2938" s="11" t="s">
        <v>8315</v>
      </c>
      <c r="R2938" t="s">
        <v>8357</v>
      </c>
      <c r="S2938" s="15">
        <f t="shared" si="186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4"/>
        <v>133</v>
      </c>
      <c r="P2939" s="9">
        <f t="shared" si="185"/>
        <v>36.36</v>
      </c>
      <c r="Q2939" s="11" t="s">
        <v>8315</v>
      </c>
      <c r="R2939" t="s">
        <v>8357</v>
      </c>
      <c r="S2939" s="15">
        <f t="shared" si="186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4"/>
        <v>101</v>
      </c>
      <c r="P2940" s="9">
        <f t="shared" si="185"/>
        <v>126.72</v>
      </c>
      <c r="Q2940" s="11" t="s">
        <v>8315</v>
      </c>
      <c r="R2940" t="s">
        <v>8357</v>
      </c>
      <c r="S2940" s="15">
        <f t="shared" si="186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4"/>
        <v>103</v>
      </c>
      <c r="P2941" s="9">
        <f t="shared" si="185"/>
        <v>329.2</v>
      </c>
      <c r="Q2941" s="11" t="s">
        <v>8315</v>
      </c>
      <c r="R2941" t="s">
        <v>8357</v>
      </c>
      <c r="S2941" s="15">
        <f t="shared" si="186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4"/>
        <v>107</v>
      </c>
      <c r="P2942" s="9">
        <f t="shared" si="185"/>
        <v>81.239999999999995</v>
      </c>
      <c r="Q2942" s="11" t="s">
        <v>8315</v>
      </c>
      <c r="R2942" t="s">
        <v>8357</v>
      </c>
      <c r="S2942" s="15">
        <f t="shared" si="186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4"/>
        <v>0</v>
      </c>
      <c r="P2943" s="9">
        <f t="shared" si="185"/>
        <v>1</v>
      </c>
      <c r="Q2943" s="11" t="s">
        <v>8315</v>
      </c>
      <c r="R2943" t="s">
        <v>8355</v>
      </c>
      <c r="S2943" s="15">
        <f t="shared" si="186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4"/>
        <v>20</v>
      </c>
      <c r="P2944" s="9">
        <f t="shared" si="185"/>
        <v>202.23</v>
      </c>
      <c r="Q2944" s="11" t="s">
        <v>8315</v>
      </c>
      <c r="R2944" t="s">
        <v>8355</v>
      </c>
      <c r="S2944" s="15">
        <f t="shared" si="186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4"/>
        <v>0</v>
      </c>
      <c r="P2945" s="9">
        <f t="shared" si="185"/>
        <v>0</v>
      </c>
      <c r="Q2945" s="11" t="s">
        <v>8315</v>
      </c>
      <c r="R2945" t="s">
        <v>8355</v>
      </c>
      <c r="S2945" s="15">
        <f t="shared" si="186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4"/>
        <v>1</v>
      </c>
      <c r="P2946" s="9">
        <f t="shared" si="185"/>
        <v>100</v>
      </c>
      <c r="Q2946" s="11" t="s">
        <v>8315</v>
      </c>
      <c r="R2946" t="s">
        <v>8355</v>
      </c>
      <c r="S2946" s="15">
        <f t="shared" si="186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si="185"/>
        <v>0</v>
      </c>
      <c r="Q2947" s="11" t="s">
        <v>8315</v>
      </c>
      <c r="R2947" t="s">
        <v>8355</v>
      </c>
      <c r="S2947" s="15">
        <f t="shared" si="186"/>
        <v>42118.139583333337</v>
      </c>
      <c r="T2947">
        <f t="shared" si="183"/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>
        <f t="shared" ref="T2948:T3011" si="187">YEAR(S2948)</f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ref="O2954:O3017" si="188">ROUND(E2954/D2954*100,0)</f>
        <v>8</v>
      </c>
      <c r="P2954" s="9">
        <f t="shared" ref="P2954:P3017" si="189">IFERROR(ROUND(E2954/L2954,2),0)</f>
        <v>200.63</v>
      </c>
      <c r="Q2954" s="11" t="s">
        <v>8315</v>
      </c>
      <c r="R2954" t="s">
        <v>8355</v>
      </c>
      <c r="S2954" s="15">
        <f t="shared" ref="S2954:S3017" si="190">(((J2954/60)/60)/24)+DATE(1970,1,1)</f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8"/>
        <v>0</v>
      </c>
      <c r="P2955" s="9">
        <f t="shared" si="189"/>
        <v>201.67</v>
      </c>
      <c r="Q2955" s="11" t="s">
        <v>8315</v>
      </c>
      <c r="R2955" t="s">
        <v>8355</v>
      </c>
      <c r="S2955" s="15">
        <f t="shared" si="190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8"/>
        <v>0</v>
      </c>
      <c r="P2956" s="9">
        <f t="shared" si="189"/>
        <v>0</v>
      </c>
      <c r="Q2956" s="11" t="s">
        <v>8315</v>
      </c>
      <c r="R2956" t="s">
        <v>8355</v>
      </c>
      <c r="S2956" s="15">
        <f t="shared" si="190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8"/>
        <v>60</v>
      </c>
      <c r="P2957" s="9">
        <f t="shared" si="189"/>
        <v>65</v>
      </c>
      <c r="Q2957" s="11" t="s">
        <v>8315</v>
      </c>
      <c r="R2957" t="s">
        <v>8355</v>
      </c>
      <c r="S2957" s="15">
        <f t="shared" si="190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8"/>
        <v>17</v>
      </c>
      <c r="P2958" s="9">
        <f t="shared" si="189"/>
        <v>66.099999999999994</v>
      </c>
      <c r="Q2958" s="11" t="s">
        <v>8315</v>
      </c>
      <c r="R2958" t="s">
        <v>8355</v>
      </c>
      <c r="S2958" s="15">
        <f t="shared" si="190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8"/>
        <v>2</v>
      </c>
      <c r="P2959" s="9">
        <f t="shared" si="189"/>
        <v>93.33</v>
      </c>
      <c r="Q2959" s="11" t="s">
        <v>8315</v>
      </c>
      <c r="R2959" t="s">
        <v>8355</v>
      </c>
      <c r="S2959" s="15">
        <f t="shared" si="190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8"/>
        <v>0</v>
      </c>
      <c r="P2960" s="9">
        <f t="shared" si="189"/>
        <v>0</v>
      </c>
      <c r="Q2960" s="11" t="s">
        <v>8315</v>
      </c>
      <c r="R2960" t="s">
        <v>8355</v>
      </c>
      <c r="S2960" s="15">
        <f t="shared" si="190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8"/>
        <v>0</v>
      </c>
      <c r="P2961" s="9">
        <f t="shared" si="189"/>
        <v>0</v>
      </c>
      <c r="Q2961" s="11" t="s">
        <v>8315</v>
      </c>
      <c r="R2961" t="s">
        <v>8355</v>
      </c>
      <c r="S2961" s="15">
        <f t="shared" si="190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8"/>
        <v>0</v>
      </c>
      <c r="P2962" s="9">
        <f t="shared" si="189"/>
        <v>0</v>
      </c>
      <c r="Q2962" s="11" t="s">
        <v>8315</v>
      </c>
      <c r="R2962" t="s">
        <v>8355</v>
      </c>
      <c r="S2962" s="15">
        <f t="shared" si="190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8"/>
        <v>110</v>
      </c>
      <c r="P2963" s="9">
        <f t="shared" si="189"/>
        <v>50.75</v>
      </c>
      <c r="Q2963" s="11" t="s">
        <v>8315</v>
      </c>
      <c r="R2963" t="s">
        <v>8316</v>
      </c>
      <c r="S2963" s="15">
        <f t="shared" si="190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8"/>
        <v>122</v>
      </c>
      <c r="P2964" s="9">
        <f t="shared" si="189"/>
        <v>60.9</v>
      </c>
      <c r="Q2964" s="11" t="s">
        <v>8315</v>
      </c>
      <c r="R2964" t="s">
        <v>8316</v>
      </c>
      <c r="S2964" s="15">
        <f t="shared" si="190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8"/>
        <v>107</v>
      </c>
      <c r="P2965" s="9">
        <f t="shared" si="189"/>
        <v>109.03</v>
      </c>
      <c r="Q2965" s="11" t="s">
        <v>8315</v>
      </c>
      <c r="R2965" t="s">
        <v>8316</v>
      </c>
      <c r="S2965" s="15">
        <f t="shared" si="190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8"/>
        <v>101</v>
      </c>
      <c r="P2966" s="9">
        <f t="shared" si="189"/>
        <v>25.69</v>
      </c>
      <c r="Q2966" s="11" t="s">
        <v>8315</v>
      </c>
      <c r="R2966" t="s">
        <v>8316</v>
      </c>
      <c r="S2966" s="15">
        <f t="shared" si="190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8"/>
        <v>109</v>
      </c>
      <c r="P2967" s="9">
        <f t="shared" si="189"/>
        <v>41.92</v>
      </c>
      <c r="Q2967" s="11" t="s">
        <v>8315</v>
      </c>
      <c r="R2967" t="s">
        <v>8316</v>
      </c>
      <c r="S2967" s="15">
        <f t="shared" si="190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8"/>
        <v>114</v>
      </c>
      <c r="P2968" s="9">
        <f t="shared" si="189"/>
        <v>88.77</v>
      </c>
      <c r="Q2968" s="11" t="s">
        <v>8315</v>
      </c>
      <c r="R2968" t="s">
        <v>8316</v>
      </c>
      <c r="S2968" s="15">
        <f t="shared" si="190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8"/>
        <v>114</v>
      </c>
      <c r="P2969" s="9">
        <f t="shared" si="189"/>
        <v>80.23</v>
      </c>
      <c r="Q2969" s="11" t="s">
        <v>8315</v>
      </c>
      <c r="R2969" t="s">
        <v>8316</v>
      </c>
      <c r="S2969" s="15">
        <f t="shared" si="190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8"/>
        <v>106</v>
      </c>
      <c r="P2970" s="9">
        <f t="shared" si="189"/>
        <v>78.94</v>
      </c>
      <c r="Q2970" s="11" t="s">
        <v>8315</v>
      </c>
      <c r="R2970" t="s">
        <v>8316</v>
      </c>
      <c r="S2970" s="15">
        <f t="shared" si="190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8"/>
        <v>163</v>
      </c>
      <c r="P2971" s="9">
        <f t="shared" si="189"/>
        <v>95.59</v>
      </c>
      <c r="Q2971" s="11" t="s">
        <v>8315</v>
      </c>
      <c r="R2971" t="s">
        <v>8316</v>
      </c>
      <c r="S2971" s="15">
        <f t="shared" si="190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8"/>
        <v>106</v>
      </c>
      <c r="P2972" s="9">
        <f t="shared" si="189"/>
        <v>69.89</v>
      </c>
      <c r="Q2972" s="11" t="s">
        <v>8315</v>
      </c>
      <c r="R2972" t="s">
        <v>8316</v>
      </c>
      <c r="S2972" s="15">
        <f t="shared" si="190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8"/>
        <v>100</v>
      </c>
      <c r="P2973" s="9">
        <f t="shared" si="189"/>
        <v>74.53</v>
      </c>
      <c r="Q2973" s="11" t="s">
        <v>8315</v>
      </c>
      <c r="R2973" t="s">
        <v>8316</v>
      </c>
      <c r="S2973" s="15">
        <f t="shared" si="190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8"/>
        <v>105</v>
      </c>
      <c r="P2974" s="9">
        <f t="shared" si="189"/>
        <v>123.94</v>
      </c>
      <c r="Q2974" s="11" t="s">
        <v>8315</v>
      </c>
      <c r="R2974" t="s">
        <v>8316</v>
      </c>
      <c r="S2974" s="15">
        <f t="shared" si="190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8"/>
        <v>175</v>
      </c>
      <c r="P2975" s="9">
        <f t="shared" si="189"/>
        <v>264.85000000000002</v>
      </c>
      <c r="Q2975" s="11" t="s">
        <v>8315</v>
      </c>
      <c r="R2975" t="s">
        <v>8316</v>
      </c>
      <c r="S2975" s="15">
        <f t="shared" si="190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8"/>
        <v>102</v>
      </c>
      <c r="P2976" s="9">
        <f t="shared" si="189"/>
        <v>58.62</v>
      </c>
      <c r="Q2976" s="11" t="s">
        <v>8315</v>
      </c>
      <c r="R2976" t="s">
        <v>8316</v>
      </c>
      <c r="S2976" s="15">
        <f t="shared" si="190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8"/>
        <v>100</v>
      </c>
      <c r="P2977" s="9">
        <f t="shared" si="189"/>
        <v>70.88</v>
      </c>
      <c r="Q2977" s="11" t="s">
        <v>8315</v>
      </c>
      <c r="R2977" t="s">
        <v>8316</v>
      </c>
      <c r="S2977" s="15">
        <f t="shared" si="190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8"/>
        <v>171</v>
      </c>
      <c r="P2978" s="9">
        <f t="shared" si="189"/>
        <v>8.57</v>
      </c>
      <c r="Q2978" s="11" t="s">
        <v>8315</v>
      </c>
      <c r="R2978" t="s">
        <v>8316</v>
      </c>
      <c r="S2978" s="15">
        <f t="shared" si="190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8"/>
        <v>114</v>
      </c>
      <c r="P2979" s="9">
        <f t="shared" si="189"/>
        <v>113.57</v>
      </c>
      <c r="Q2979" s="11" t="s">
        <v>8315</v>
      </c>
      <c r="R2979" t="s">
        <v>8316</v>
      </c>
      <c r="S2979" s="15">
        <f t="shared" si="190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8"/>
        <v>129</v>
      </c>
      <c r="P2980" s="9">
        <f t="shared" si="189"/>
        <v>60.69</v>
      </c>
      <c r="Q2980" s="11" t="s">
        <v>8315</v>
      </c>
      <c r="R2980" t="s">
        <v>8316</v>
      </c>
      <c r="S2980" s="15">
        <f t="shared" si="190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8"/>
        <v>101</v>
      </c>
      <c r="P2981" s="9">
        <f t="shared" si="189"/>
        <v>110.22</v>
      </c>
      <c r="Q2981" s="11" t="s">
        <v>8315</v>
      </c>
      <c r="R2981" t="s">
        <v>8316</v>
      </c>
      <c r="S2981" s="15">
        <f t="shared" si="190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8"/>
        <v>109</v>
      </c>
      <c r="P2982" s="9">
        <f t="shared" si="189"/>
        <v>136.46</v>
      </c>
      <c r="Q2982" s="11" t="s">
        <v>8315</v>
      </c>
      <c r="R2982" t="s">
        <v>8316</v>
      </c>
      <c r="S2982" s="15">
        <f t="shared" si="190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8"/>
        <v>129</v>
      </c>
      <c r="P2983" s="9">
        <f t="shared" si="189"/>
        <v>53.16</v>
      </c>
      <c r="Q2983" s="11" t="s">
        <v>8315</v>
      </c>
      <c r="R2983" t="s">
        <v>8355</v>
      </c>
      <c r="S2983" s="15">
        <f t="shared" si="190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8"/>
        <v>102</v>
      </c>
      <c r="P2984" s="9">
        <f t="shared" si="189"/>
        <v>86.49</v>
      </c>
      <c r="Q2984" s="11" t="s">
        <v>8315</v>
      </c>
      <c r="R2984" t="s">
        <v>8355</v>
      </c>
      <c r="S2984" s="15">
        <f t="shared" si="190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8"/>
        <v>147</v>
      </c>
      <c r="P2985" s="9">
        <f t="shared" si="189"/>
        <v>155.24</v>
      </c>
      <c r="Q2985" s="11" t="s">
        <v>8315</v>
      </c>
      <c r="R2985" t="s">
        <v>8355</v>
      </c>
      <c r="S2985" s="15">
        <f t="shared" si="190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8"/>
        <v>100</v>
      </c>
      <c r="P2986" s="9">
        <f t="shared" si="189"/>
        <v>115.08</v>
      </c>
      <c r="Q2986" s="11" t="s">
        <v>8315</v>
      </c>
      <c r="R2986" t="s">
        <v>8355</v>
      </c>
      <c r="S2986" s="15">
        <f t="shared" si="190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8"/>
        <v>122</v>
      </c>
      <c r="P2987" s="9">
        <f t="shared" si="189"/>
        <v>109.59</v>
      </c>
      <c r="Q2987" s="11" t="s">
        <v>8315</v>
      </c>
      <c r="R2987" t="s">
        <v>8355</v>
      </c>
      <c r="S2987" s="15">
        <f t="shared" si="190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8"/>
        <v>106</v>
      </c>
      <c r="P2988" s="9">
        <f t="shared" si="189"/>
        <v>45.21</v>
      </c>
      <c r="Q2988" s="11" t="s">
        <v>8315</v>
      </c>
      <c r="R2988" t="s">
        <v>8355</v>
      </c>
      <c r="S2988" s="15">
        <f t="shared" si="190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8"/>
        <v>110</v>
      </c>
      <c r="P2989" s="9">
        <f t="shared" si="189"/>
        <v>104.15</v>
      </c>
      <c r="Q2989" s="11" t="s">
        <v>8315</v>
      </c>
      <c r="R2989" t="s">
        <v>8355</v>
      </c>
      <c r="S2989" s="15">
        <f t="shared" si="190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8"/>
        <v>100</v>
      </c>
      <c r="P2990" s="9">
        <f t="shared" si="189"/>
        <v>35.71</v>
      </c>
      <c r="Q2990" s="11" t="s">
        <v>8315</v>
      </c>
      <c r="R2990" t="s">
        <v>8355</v>
      </c>
      <c r="S2990" s="15">
        <f t="shared" si="190"/>
        <v>42511.362048611118</v>
      </c>
      <c r="T2990">
        <f t="shared" si="187"/>
        <v>2016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8"/>
        <v>177</v>
      </c>
      <c r="P2991" s="9">
        <f t="shared" si="189"/>
        <v>97</v>
      </c>
      <c r="Q2991" s="11" t="s">
        <v>8315</v>
      </c>
      <c r="R2991" t="s">
        <v>8355</v>
      </c>
      <c r="S2991" s="15">
        <f t="shared" si="190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8"/>
        <v>100</v>
      </c>
      <c r="P2992" s="9">
        <f t="shared" si="189"/>
        <v>370.37</v>
      </c>
      <c r="Q2992" s="11" t="s">
        <v>8315</v>
      </c>
      <c r="R2992" t="s">
        <v>8355</v>
      </c>
      <c r="S2992" s="15">
        <f t="shared" si="190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8"/>
        <v>103</v>
      </c>
      <c r="P2993" s="9">
        <f t="shared" si="189"/>
        <v>94.41</v>
      </c>
      <c r="Q2993" s="11" t="s">
        <v>8315</v>
      </c>
      <c r="R2993" t="s">
        <v>8355</v>
      </c>
      <c r="S2993" s="15">
        <f t="shared" si="190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8"/>
        <v>105</v>
      </c>
      <c r="P2994" s="9">
        <f t="shared" si="189"/>
        <v>48.98</v>
      </c>
      <c r="Q2994" s="11" t="s">
        <v>8315</v>
      </c>
      <c r="R2994" t="s">
        <v>8355</v>
      </c>
      <c r="S2994" s="15">
        <f t="shared" si="190"/>
        <v>42622.767476851848</v>
      </c>
      <c r="T2994">
        <f t="shared" si="187"/>
        <v>2016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8"/>
        <v>100</v>
      </c>
      <c r="P2995" s="9">
        <f t="shared" si="189"/>
        <v>45.59</v>
      </c>
      <c r="Q2995" s="11" t="s">
        <v>8315</v>
      </c>
      <c r="R2995" t="s">
        <v>8355</v>
      </c>
      <c r="S2995" s="15">
        <f t="shared" si="190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8"/>
        <v>458</v>
      </c>
      <c r="P2996" s="9">
        <f t="shared" si="189"/>
        <v>23.28</v>
      </c>
      <c r="Q2996" s="11" t="s">
        <v>8315</v>
      </c>
      <c r="R2996" t="s">
        <v>8355</v>
      </c>
      <c r="S2996" s="15">
        <f t="shared" si="190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8"/>
        <v>105</v>
      </c>
      <c r="P2997" s="9">
        <f t="shared" si="189"/>
        <v>63.23</v>
      </c>
      <c r="Q2997" s="11" t="s">
        <v>8315</v>
      </c>
      <c r="R2997" t="s">
        <v>8355</v>
      </c>
      <c r="S2997" s="15">
        <f t="shared" si="190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8"/>
        <v>172</v>
      </c>
      <c r="P2998" s="9">
        <f t="shared" si="189"/>
        <v>153.52000000000001</v>
      </c>
      <c r="Q2998" s="11" t="s">
        <v>8315</v>
      </c>
      <c r="R2998" t="s">
        <v>8355</v>
      </c>
      <c r="S2998" s="15">
        <f t="shared" si="190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8"/>
        <v>104</v>
      </c>
      <c r="P2999" s="9">
        <f t="shared" si="189"/>
        <v>90.2</v>
      </c>
      <c r="Q2999" s="11" t="s">
        <v>8315</v>
      </c>
      <c r="R2999" t="s">
        <v>8355</v>
      </c>
      <c r="S2999" s="15">
        <f t="shared" si="190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8"/>
        <v>103</v>
      </c>
      <c r="P3000" s="9">
        <f t="shared" si="189"/>
        <v>118.97</v>
      </c>
      <c r="Q3000" s="11" t="s">
        <v>8315</v>
      </c>
      <c r="R3000" t="s">
        <v>8355</v>
      </c>
      <c r="S3000" s="15">
        <f t="shared" si="190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8"/>
        <v>119</v>
      </c>
      <c r="P3001" s="9">
        <f t="shared" si="189"/>
        <v>80.25</v>
      </c>
      <c r="Q3001" s="11" t="s">
        <v>8315</v>
      </c>
      <c r="R3001" t="s">
        <v>8355</v>
      </c>
      <c r="S3001" s="15">
        <f t="shared" si="190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8"/>
        <v>100</v>
      </c>
      <c r="P3002" s="9">
        <f t="shared" si="189"/>
        <v>62.5</v>
      </c>
      <c r="Q3002" s="11" t="s">
        <v>8315</v>
      </c>
      <c r="R3002" t="s">
        <v>8355</v>
      </c>
      <c r="S3002" s="15">
        <f t="shared" si="190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8"/>
        <v>319</v>
      </c>
      <c r="P3003" s="9">
        <f t="shared" si="189"/>
        <v>131.38</v>
      </c>
      <c r="Q3003" s="11" t="s">
        <v>8315</v>
      </c>
      <c r="R3003" t="s">
        <v>8355</v>
      </c>
      <c r="S3003" s="15">
        <f t="shared" si="190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8"/>
        <v>109</v>
      </c>
      <c r="P3004" s="9">
        <f t="shared" si="189"/>
        <v>73.03</v>
      </c>
      <c r="Q3004" s="11" t="s">
        <v>8315</v>
      </c>
      <c r="R3004" t="s">
        <v>8355</v>
      </c>
      <c r="S3004" s="15">
        <f t="shared" si="190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8"/>
        <v>101</v>
      </c>
      <c r="P3005" s="9">
        <f t="shared" si="189"/>
        <v>178.53</v>
      </c>
      <c r="Q3005" s="11" t="s">
        <v>8315</v>
      </c>
      <c r="R3005" t="s">
        <v>8355</v>
      </c>
      <c r="S3005" s="15">
        <f t="shared" si="190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8"/>
        <v>113</v>
      </c>
      <c r="P3006" s="9">
        <f t="shared" si="189"/>
        <v>162.91</v>
      </c>
      <c r="Q3006" s="11" t="s">
        <v>8315</v>
      </c>
      <c r="R3006" t="s">
        <v>8355</v>
      </c>
      <c r="S3006" s="15">
        <f t="shared" si="190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8"/>
        <v>120</v>
      </c>
      <c r="P3007" s="9">
        <f t="shared" si="189"/>
        <v>108.24</v>
      </c>
      <c r="Q3007" s="11" t="s">
        <v>8315</v>
      </c>
      <c r="R3007" t="s">
        <v>8355</v>
      </c>
      <c r="S3007" s="15">
        <f t="shared" si="190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8"/>
        <v>108</v>
      </c>
      <c r="P3008" s="9">
        <f t="shared" si="189"/>
        <v>88.87</v>
      </c>
      <c r="Q3008" s="11" t="s">
        <v>8315</v>
      </c>
      <c r="R3008" t="s">
        <v>8355</v>
      </c>
      <c r="S3008" s="15">
        <f t="shared" si="190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8"/>
        <v>180</v>
      </c>
      <c r="P3009" s="9">
        <f t="shared" si="189"/>
        <v>54</v>
      </c>
      <c r="Q3009" s="11" t="s">
        <v>8315</v>
      </c>
      <c r="R3009" t="s">
        <v>8355</v>
      </c>
      <c r="S3009" s="15">
        <f t="shared" si="190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8"/>
        <v>101</v>
      </c>
      <c r="P3010" s="9">
        <f t="shared" si="189"/>
        <v>116.73</v>
      </c>
      <c r="Q3010" s="11" t="s">
        <v>8315</v>
      </c>
      <c r="R3010" t="s">
        <v>8355</v>
      </c>
      <c r="S3010" s="15">
        <f t="shared" si="190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si="189"/>
        <v>233.9</v>
      </c>
      <c r="Q3011" s="11" t="s">
        <v>8315</v>
      </c>
      <c r="R3011" t="s">
        <v>8355</v>
      </c>
      <c r="S3011" s="15">
        <f t="shared" si="190"/>
        <v>41939.569907407407</v>
      </c>
      <c r="T3011">
        <f t="shared" si="187"/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>
        <f t="shared" ref="T3012:T3075" si="191">YEAR(S3012)</f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ref="O3018:O3081" si="192">ROUND(E3018/D3018*100,0)</f>
        <v>103</v>
      </c>
      <c r="P3018" s="9">
        <f t="shared" ref="P3018:P3081" si="193">IFERROR(ROUND(E3018/L3018,2),0)</f>
        <v>242.28</v>
      </c>
      <c r="Q3018" s="11" t="s">
        <v>8315</v>
      </c>
      <c r="R3018" t="s">
        <v>8355</v>
      </c>
      <c r="S3018" s="15">
        <f t="shared" ref="S3018:S3081" si="194">(((J3018/60)/60)/24)+DATE(1970,1,1)</f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2"/>
        <v>106</v>
      </c>
      <c r="P3019" s="9">
        <f t="shared" si="193"/>
        <v>146.44999999999999</v>
      </c>
      <c r="Q3019" s="11" t="s">
        <v>8315</v>
      </c>
      <c r="R3019" t="s">
        <v>8355</v>
      </c>
      <c r="S3019" s="15">
        <f t="shared" si="194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2"/>
        <v>101</v>
      </c>
      <c r="P3020" s="9">
        <f t="shared" si="193"/>
        <v>103.17</v>
      </c>
      <c r="Q3020" s="11" t="s">
        <v>8315</v>
      </c>
      <c r="R3020" t="s">
        <v>8355</v>
      </c>
      <c r="S3020" s="15">
        <f t="shared" si="194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2"/>
        <v>121</v>
      </c>
      <c r="P3021" s="9">
        <f t="shared" si="193"/>
        <v>80.459999999999994</v>
      </c>
      <c r="Q3021" s="11" t="s">
        <v>8315</v>
      </c>
      <c r="R3021" t="s">
        <v>8355</v>
      </c>
      <c r="S3021" s="15">
        <f t="shared" si="194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2"/>
        <v>101</v>
      </c>
      <c r="P3022" s="9">
        <f t="shared" si="193"/>
        <v>234.67</v>
      </c>
      <c r="Q3022" s="11" t="s">
        <v>8315</v>
      </c>
      <c r="R3022" t="s">
        <v>8355</v>
      </c>
      <c r="S3022" s="15">
        <f t="shared" si="194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2"/>
        <v>116</v>
      </c>
      <c r="P3023" s="9">
        <f t="shared" si="193"/>
        <v>50.69</v>
      </c>
      <c r="Q3023" s="11" t="s">
        <v>8315</v>
      </c>
      <c r="R3023" t="s">
        <v>8355</v>
      </c>
      <c r="S3023" s="15">
        <f t="shared" si="194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2"/>
        <v>101</v>
      </c>
      <c r="P3024" s="9">
        <f t="shared" si="193"/>
        <v>162.71</v>
      </c>
      <c r="Q3024" s="11" t="s">
        <v>8315</v>
      </c>
      <c r="R3024" t="s">
        <v>8355</v>
      </c>
      <c r="S3024" s="15">
        <f t="shared" si="194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2"/>
        <v>103</v>
      </c>
      <c r="P3025" s="9">
        <f t="shared" si="193"/>
        <v>120.17</v>
      </c>
      <c r="Q3025" s="11" t="s">
        <v>8315</v>
      </c>
      <c r="R3025" t="s">
        <v>8355</v>
      </c>
      <c r="S3025" s="15">
        <f t="shared" si="194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2"/>
        <v>246</v>
      </c>
      <c r="P3026" s="9">
        <f t="shared" si="193"/>
        <v>67.7</v>
      </c>
      <c r="Q3026" s="11" t="s">
        <v>8315</v>
      </c>
      <c r="R3026" t="s">
        <v>8355</v>
      </c>
      <c r="S3026" s="15">
        <f t="shared" si="194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2"/>
        <v>302</v>
      </c>
      <c r="P3027" s="9">
        <f t="shared" si="193"/>
        <v>52.1</v>
      </c>
      <c r="Q3027" s="11" t="s">
        <v>8315</v>
      </c>
      <c r="R3027" t="s">
        <v>8355</v>
      </c>
      <c r="S3027" s="15">
        <f t="shared" si="194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2"/>
        <v>143</v>
      </c>
      <c r="P3028" s="9">
        <f t="shared" si="193"/>
        <v>51.6</v>
      </c>
      <c r="Q3028" s="11" t="s">
        <v>8315</v>
      </c>
      <c r="R3028" t="s">
        <v>8355</v>
      </c>
      <c r="S3028" s="15">
        <f t="shared" si="194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2"/>
        <v>131</v>
      </c>
      <c r="P3029" s="9">
        <f t="shared" si="193"/>
        <v>164.3</v>
      </c>
      <c r="Q3029" s="11" t="s">
        <v>8315</v>
      </c>
      <c r="R3029" t="s">
        <v>8355</v>
      </c>
      <c r="S3029" s="15">
        <f t="shared" si="194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2"/>
        <v>168</v>
      </c>
      <c r="P3030" s="9">
        <f t="shared" si="193"/>
        <v>84.86</v>
      </c>
      <c r="Q3030" s="11" t="s">
        <v>8315</v>
      </c>
      <c r="R3030" t="s">
        <v>8355</v>
      </c>
      <c r="S3030" s="15">
        <f t="shared" si="194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2"/>
        <v>110</v>
      </c>
      <c r="P3031" s="9">
        <f t="shared" si="193"/>
        <v>94.55</v>
      </c>
      <c r="Q3031" s="11" t="s">
        <v>8315</v>
      </c>
      <c r="R3031" t="s">
        <v>8355</v>
      </c>
      <c r="S3031" s="15">
        <f t="shared" si="194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2"/>
        <v>107</v>
      </c>
      <c r="P3032" s="9">
        <f t="shared" si="193"/>
        <v>45.54</v>
      </c>
      <c r="Q3032" s="11" t="s">
        <v>8315</v>
      </c>
      <c r="R3032" t="s">
        <v>8355</v>
      </c>
      <c r="S3032" s="15">
        <f t="shared" si="194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2"/>
        <v>100</v>
      </c>
      <c r="P3033" s="9">
        <f t="shared" si="193"/>
        <v>51.72</v>
      </c>
      <c r="Q3033" s="11" t="s">
        <v>8315</v>
      </c>
      <c r="R3033" t="s">
        <v>8355</v>
      </c>
      <c r="S3033" s="15">
        <f t="shared" si="194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2"/>
        <v>127</v>
      </c>
      <c r="P3034" s="9">
        <f t="shared" si="193"/>
        <v>50.88</v>
      </c>
      <c r="Q3034" s="11" t="s">
        <v>8315</v>
      </c>
      <c r="R3034" t="s">
        <v>8355</v>
      </c>
      <c r="S3034" s="15">
        <f t="shared" si="194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2"/>
        <v>147</v>
      </c>
      <c r="P3035" s="9">
        <f t="shared" si="193"/>
        <v>191.13</v>
      </c>
      <c r="Q3035" s="11" t="s">
        <v>8315</v>
      </c>
      <c r="R3035" t="s">
        <v>8355</v>
      </c>
      <c r="S3035" s="15">
        <f t="shared" si="194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2"/>
        <v>113</v>
      </c>
      <c r="P3036" s="9">
        <f t="shared" si="193"/>
        <v>89.31</v>
      </c>
      <c r="Q3036" s="11" t="s">
        <v>8315</v>
      </c>
      <c r="R3036" t="s">
        <v>8355</v>
      </c>
      <c r="S3036" s="15">
        <f t="shared" si="194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2"/>
        <v>109</v>
      </c>
      <c r="P3037" s="9">
        <f t="shared" si="193"/>
        <v>88.59</v>
      </c>
      <c r="Q3037" s="11" t="s">
        <v>8315</v>
      </c>
      <c r="R3037" t="s">
        <v>8355</v>
      </c>
      <c r="S3037" s="15">
        <f t="shared" si="194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2"/>
        <v>127</v>
      </c>
      <c r="P3038" s="9">
        <f t="shared" si="193"/>
        <v>96.3</v>
      </c>
      <c r="Q3038" s="11" t="s">
        <v>8315</v>
      </c>
      <c r="R3038" t="s">
        <v>8355</v>
      </c>
      <c r="S3038" s="15">
        <f t="shared" si="194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2"/>
        <v>213</v>
      </c>
      <c r="P3039" s="9">
        <f t="shared" si="193"/>
        <v>33.31</v>
      </c>
      <c r="Q3039" s="11" t="s">
        <v>8315</v>
      </c>
      <c r="R3039" t="s">
        <v>8355</v>
      </c>
      <c r="S3039" s="15">
        <f t="shared" si="194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2"/>
        <v>101</v>
      </c>
      <c r="P3040" s="9">
        <f t="shared" si="193"/>
        <v>37.22</v>
      </c>
      <c r="Q3040" s="11" t="s">
        <v>8315</v>
      </c>
      <c r="R3040" t="s">
        <v>8355</v>
      </c>
      <c r="S3040" s="15">
        <f t="shared" si="194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2"/>
        <v>109</v>
      </c>
      <c r="P3041" s="9">
        <f t="shared" si="193"/>
        <v>92.13</v>
      </c>
      <c r="Q3041" s="11" t="s">
        <v>8315</v>
      </c>
      <c r="R3041" t="s">
        <v>8355</v>
      </c>
      <c r="S3041" s="15">
        <f t="shared" si="194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2"/>
        <v>108</v>
      </c>
      <c r="P3042" s="9">
        <f t="shared" si="193"/>
        <v>76.790000000000006</v>
      </c>
      <c r="Q3042" s="11" t="s">
        <v>8315</v>
      </c>
      <c r="R3042" t="s">
        <v>8355</v>
      </c>
      <c r="S3042" s="15">
        <f t="shared" si="194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2"/>
        <v>110</v>
      </c>
      <c r="P3043" s="9">
        <f t="shared" si="193"/>
        <v>96.53</v>
      </c>
      <c r="Q3043" s="11" t="s">
        <v>8315</v>
      </c>
      <c r="R3043" t="s">
        <v>8355</v>
      </c>
      <c r="S3043" s="15">
        <f t="shared" si="194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2"/>
        <v>128</v>
      </c>
      <c r="P3044" s="9">
        <f t="shared" si="193"/>
        <v>51.89</v>
      </c>
      <c r="Q3044" s="11" t="s">
        <v>8315</v>
      </c>
      <c r="R3044" t="s">
        <v>8355</v>
      </c>
      <c r="S3044" s="15">
        <f t="shared" si="194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2"/>
        <v>110</v>
      </c>
      <c r="P3045" s="9">
        <f t="shared" si="193"/>
        <v>128.91</v>
      </c>
      <c r="Q3045" s="11" t="s">
        <v>8315</v>
      </c>
      <c r="R3045" t="s">
        <v>8355</v>
      </c>
      <c r="S3045" s="15">
        <f t="shared" si="194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2"/>
        <v>109</v>
      </c>
      <c r="P3046" s="9">
        <f t="shared" si="193"/>
        <v>84.11</v>
      </c>
      <c r="Q3046" s="11" t="s">
        <v>8315</v>
      </c>
      <c r="R3046" t="s">
        <v>8355</v>
      </c>
      <c r="S3046" s="15">
        <f t="shared" si="194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2"/>
        <v>133</v>
      </c>
      <c r="P3047" s="9">
        <f t="shared" si="193"/>
        <v>82.94</v>
      </c>
      <c r="Q3047" s="11" t="s">
        <v>8315</v>
      </c>
      <c r="R3047" t="s">
        <v>8355</v>
      </c>
      <c r="S3047" s="15">
        <f t="shared" si="194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2"/>
        <v>191</v>
      </c>
      <c r="P3048" s="9">
        <f t="shared" si="193"/>
        <v>259.95</v>
      </c>
      <c r="Q3048" s="11" t="s">
        <v>8315</v>
      </c>
      <c r="R3048" t="s">
        <v>8355</v>
      </c>
      <c r="S3048" s="15">
        <f t="shared" si="194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2"/>
        <v>149</v>
      </c>
      <c r="P3049" s="9">
        <f t="shared" si="193"/>
        <v>37.25</v>
      </c>
      <c r="Q3049" s="11" t="s">
        <v>8315</v>
      </c>
      <c r="R3049" t="s">
        <v>8355</v>
      </c>
      <c r="S3049" s="15">
        <f t="shared" si="194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2"/>
        <v>166</v>
      </c>
      <c r="P3050" s="9">
        <f t="shared" si="193"/>
        <v>177.02</v>
      </c>
      <c r="Q3050" s="11" t="s">
        <v>8315</v>
      </c>
      <c r="R3050" t="s">
        <v>8355</v>
      </c>
      <c r="S3050" s="15">
        <f t="shared" si="194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2"/>
        <v>107</v>
      </c>
      <c r="P3051" s="9">
        <f t="shared" si="193"/>
        <v>74.069999999999993</v>
      </c>
      <c r="Q3051" s="11" t="s">
        <v>8315</v>
      </c>
      <c r="R3051" t="s">
        <v>8355</v>
      </c>
      <c r="S3051" s="15">
        <f t="shared" si="194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2"/>
        <v>106</v>
      </c>
      <c r="P3052" s="9">
        <f t="shared" si="193"/>
        <v>70.67</v>
      </c>
      <c r="Q3052" s="11" t="s">
        <v>8315</v>
      </c>
      <c r="R3052" t="s">
        <v>8355</v>
      </c>
      <c r="S3052" s="15">
        <f t="shared" si="194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2"/>
        <v>24</v>
      </c>
      <c r="P3053" s="9">
        <f t="shared" si="193"/>
        <v>23.63</v>
      </c>
      <c r="Q3053" s="11" t="s">
        <v>8315</v>
      </c>
      <c r="R3053" t="s">
        <v>8355</v>
      </c>
      <c r="S3053" s="15">
        <f t="shared" si="194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2"/>
        <v>0</v>
      </c>
      <c r="P3054" s="9">
        <f t="shared" si="193"/>
        <v>37.5</v>
      </c>
      <c r="Q3054" s="11" t="s">
        <v>8315</v>
      </c>
      <c r="R3054" t="s">
        <v>8355</v>
      </c>
      <c r="S3054" s="15">
        <f t="shared" si="194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2"/>
        <v>0</v>
      </c>
      <c r="P3055" s="9">
        <f t="shared" si="193"/>
        <v>13.33</v>
      </c>
      <c r="Q3055" s="11" t="s">
        <v>8315</v>
      </c>
      <c r="R3055" t="s">
        <v>8355</v>
      </c>
      <c r="S3055" s="15">
        <f t="shared" si="194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2"/>
        <v>0</v>
      </c>
      <c r="P3056" s="9">
        <f t="shared" si="193"/>
        <v>0</v>
      </c>
      <c r="Q3056" s="11" t="s">
        <v>8315</v>
      </c>
      <c r="R3056" t="s">
        <v>8355</v>
      </c>
      <c r="S3056" s="15">
        <f t="shared" si="194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2"/>
        <v>0</v>
      </c>
      <c r="P3057" s="9">
        <f t="shared" si="193"/>
        <v>1</v>
      </c>
      <c r="Q3057" s="11" t="s">
        <v>8315</v>
      </c>
      <c r="R3057" t="s">
        <v>8355</v>
      </c>
      <c r="S3057" s="15">
        <f t="shared" si="194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2"/>
        <v>0</v>
      </c>
      <c r="P3058" s="9">
        <f t="shared" si="193"/>
        <v>0</v>
      </c>
      <c r="Q3058" s="11" t="s">
        <v>8315</v>
      </c>
      <c r="R3058" t="s">
        <v>8355</v>
      </c>
      <c r="S3058" s="15">
        <f t="shared" si="194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2"/>
        <v>0</v>
      </c>
      <c r="P3059" s="9">
        <f t="shared" si="193"/>
        <v>0</v>
      </c>
      <c r="Q3059" s="11" t="s">
        <v>8315</v>
      </c>
      <c r="R3059" t="s">
        <v>8355</v>
      </c>
      <c r="S3059" s="15">
        <f t="shared" si="194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2"/>
        <v>0</v>
      </c>
      <c r="P3060" s="9">
        <f t="shared" si="193"/>
        <v>1</v>
      </c>
      <c r="Q3060" s="11" t="s">
        <v>8315</v>
      </c>
      <c r="R3060" t="s">
        <v>8355</v>
      </c>
      <c r="S3060" s="15">
        <f t="shared" si="194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2"/>
        <v>3</v>
      </c>
      <c r="P3061" s="9">
        <f t="shared" si="193"/>
        <v>41</v>
      </c>
      <c r="Q3061" s="11" t="s">
        <v>8315</v>
      </c>
      <c r="R3061" t="s">
        <v>8355</v>
      </c>
      <c r="S3061" s="15">
        <f t="shared" si="194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2"/>
        <v>0</v>
      </c>
      <c r="P3062" s="9">
        <f t="shared" si="193"/>
        <v>55.83</v>
      </c>
      <c r="Q3062" s="11" t="s">
        <v>8315</v>
      </c>
      <c r="R3062" t="s">
        <v>8355</v>
      </c>
      <c r="S3062" s="15">
        <f t="shared" si="194"/>
        <v>42245.274699074071</v>
      </c>
      <c r="T3062">
        <f t="shared" si="191"/>
        <v>2015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2"/>
        <v>0</v>
      </c>
      <c r="P3063" s="9">
        <f t="shared" si="193"/>
        <v>0</v>
      </c>
      <c r="Q3063" s="11" t="s">
        <v>8315</v>
      </c>
      <c r="R3063" t="s">
        <v>8355</v>
      </c>
      <c r="S3063" s="15">
        <f t="shared" si="194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2"/>
        <v>67</v>
      </c>
      <c r="P3064" s="9">
        <f t="shared" si="193"/>
        <v>99.76</v>
      </c>
      <c r="Q3064" s="11" t="s">
        <v>8315</v>
      </c>
      <c r="R3064" t="s">
        <v>8355</v>
      </c>
      <c r="S3064" s="15">
        <f t="shared" si="194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2"/>
        <v>20</v>
      </c>
      <c r="P3065" s="9">
        <f t="shared" si="193"/>
        <v>25.52</v>
      </c>
      <c r="Q3065" s="11" t="s">
        <v>8315</v>
      </c>
      <c r="R3065" t="s">
        <v>8355</v>
      </c>
      <c r="S3065" s="15">
        <f t="shared" si="194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2"/>
        <v>11</v>
      </c>
      <c r="P3066" s="9">
        <f t="shared" si="193"/>
        <v>117.65</v>
      </c>
      <c r="Q3066" s="11" t="s">
        <v>8315</v>
      </c>
      <c r="R3066" t="s">
        <v>8355</v>
      </c>
      <c r="S3066" s="15">
        <f t="shared" si="194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2"/>
        <v>0</v>
      </c>
      <c r="P3067" s="9">
        <f t="shared" si="193"/>
        <v>5</v>
      </c>
      <c r="Q3067" s="11" t="s">
        <v>8315</v>
      </c>
      <c r="R3067" t="s">
        <v>8355</v>
      </c>
      <c r="S3067" s="15">
        <f t="shared" si="194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2"/>
        <v>12</v>
      </c>
      <c r="P3068" s="9">
        <f t="shared" si="193"/>
        <v>2796.67</v>
      </c>
      <c r="Q3068" s="11" t="s">
        <v>8315</v>
      </c>
      <c r="R3068" t="s">
        <v>8355</v>
      </c>
      <c r="S3068" s="15">
        <f t="shared" si="194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2"/>
        <v>3</v>
      </c>
      <c r="P3069" s="9">
        <f t="shared" si="193"/>
        <v>200</v>
      </c>
      <c r="Q3069" s="11" t="s">
        <v>8315</v>
      </c>
      <c r="R3069" t="s">
        <v>8355</v>
      </c>
      <c r="S3069" s="15">
        <f t="shared" si="194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2"/>
        <v>0</v>
      </c>
      <c r="P3070" s="9">
        <f t="shared" si="193"/>
        <v>87.5</v>
      </c>
      <c r="Q3070" s="11" t="s">
        <v>8315</v>
      </c>
      <c r="R3070" t="s">
        <v>8355</v>
      </c>
      <c r="S3070" s="15">
        <f t="shared" si="194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2"/>
        <v>14</v>
      </c>
      <c r="P3071" s="9">
        <f t="shared" si="193"/>
        <v>20.14</v>
      </c>
      <c r="Q3071" s="11" t="s">
        <v>8315</v>
      </c>
      <c r="R3071" t="s">
        <v>8355</v>
      </c>
      <c r="S3071" s="15">
        <f t="shared" si="194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2"/>
        <v>3</v>
      </c>
      <c r="P3072" s="9">
        <f t="shared" si="193"/>
        <v>20.88</v>
      </c>
      <c r="Q3072" s="11" t="s">
        <v>8315</v>
      </c>
      <c r="R3072" t="s">
        <v>8355</v>
      </c>
      <c r="S3072" s="15">
        <f t="shared" si="194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2"/>
        <v>60</v>
      </c>
      <c r="P3073" s="9">
        <f t="shared" si="193"/>
        <v>61.31</v>
      </c>
      <c r="Q3073" s="11" t="s">
        <v>8315</v>
      </c>
      <c r="R3073" t="s">
        <v>8355</v>
      </c>
      <c r="S3073" s="15">
        <f t="shared" si="194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2"/>
        <v>0</v>
      </c>
      <c r="P3074" s="9">
        <f t="shared" si="193"/>
        <v>1</v>
      </c>
      <c r="Q3074" s="11" t="s">
        <v>8315</v>
      </c>
      <c r="R3074" t="s">
        <v>8355</v>
      </c>
      <c r="S3074" s="15">
        <f t="shared" si="194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si="193"/>
        <v>92.14</v>
      </c>
      <c r="Q3075" s="11" t="s">
        <v>8315</v>
      </c>
      <c r="R3075" t="s">
        <v>8355</v>
      </c>
      <c r="S3075" s="15">
        <f t="shared" si="194"/>
        <v>42111.684027777781</v>
      </c>
      <c r="T3075">
        <f t="shared" si="191"/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>
        <f t="shared" ref="T3076:T3139" si="195">YEAR(S3076)</f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ref="O3082:O3145" si="196">ROUND(E3082/D3082*100,0)</f>
        <v>0</v>
      </c>
      <c r="P3082" s="9">
        <f t="shared" ref="P3082:P3145" si="197">IFERROR(ROUND(E3082/L3082,2),0)</f>
        <v>53.71</v>
      </c>
      <c r="Q3082" s="11" t="s">
        <v>8315</v>
      </c>
      <c r="R3082" t="s">
        <v>8355</v>
      </c>
      <c r="S3082" s="15">
        <f t="shared" ref="S3082:S3145" si="198">(((J3082/60)/60)/24)+DATE(1970,1,1)</f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6"/>
        <v>0</v>
      </c>
      <c r="P3083" s="9">
        <f t="shared" si="197"/>
        <v>420.6</v>
      </c>
      <c r="Q3083" s="11" t="s">
        <v>8315</v>
      </c>
      <c r="R3083" t="s">
        <v>8355</v>
      </c>
      <c r="S3083" s="15">
        <f t="shared" si="198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6"/>
        <v>0</v>
      </c>
      <c r="P3084" s="9">
        <f t="shared" si="197"/>
        <v>0</v>
      </c>
      <c r="Q3084" s="11" t="s">
        <v>8315</v>
      </c>
      <c r="R3084" t="s">
        <v>8355</v>
      </c>
      <c r="S3084" s="15">
        <f t="shared" si="198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6"/>
        <v>0</v>
      </c>
      <c r="P3085" s="9">
        <f t="shared" si="197"/>
        <v>18.670000000000002</v>
      </c>
      <c r="Q3085" s="11" t="s">
        <v>8315</v>
      </c>
      <c r="R3085" t="s">
        <v>8355</v>
      </c>
      <c r="S3085" s="15">
        <f t="shared" si="198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6"/>
        <v>12</v>
      </c>
      <c r="P3086" s="9">
        <f t="shared" si="197"/>
        <v>78.33</v>
      </c>
      <c r="Q3086" s="11" t="s">
        <v>8315</v>
      </c>
      <c r="R3086" t="s">
        <v>8355</v>
      </c>
      <c r="S3086" s="15">
        <f t="shared" si="198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6"/>
        <v>2</v>
      </c>
      <c r="P3087" s="9">
        <f t="shared" si="197"/>
        <v>67.78</v>
      </c>
      <c r="Q3087" s="11" t="s">
        <v>8315</v>
      </c>
      <c r="R3087" t="s">
        <v>8355</v>
      </c>
      <c r="S3087" s="15">
        <f t="shared" si="198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6"/>
        <v>0</v>
      </c>
      <c r="P3088" s="9">
        <f t="shared" si="197"/>
        <v>16.670000000000002</v>
      </c>
      <c r="Q3088" s="11" t="s">
        <v>8315</v>
      </c>
      <c r="R3088" t="s">
        <v>8355</v>
      </c>
      <c r="S3088" s="15">
        <f t="shared" si="198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6"/>
        <v>1</v>
      </c>
      <c r="P3089" s="9">
        <f t="shared" si="197"/>
        <v>62.5</v>
      </c>
      <c r="Q3089" s="11" t="s">
        <v>8315</v>
      </c>
      <c r="R3089" t="s">
        <v>8355</v>
      </c>
      <c r="S3089" s="15">
        <f t="shared" si="198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6"/>
        <v>0</v>
      </c>
      <c r="P3090" s="9">
        <f t="shared" si="197"/>
        <v>42</v>
      </c>
      <c r="Q3090" s="11" t="s">
        <v>8315</v>
      </c>
      <c r="R3090" t="s">
        <v>8355</v>
      </c>
      <c r="S3090" s="15">
        <f t="shared" si="198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6"/>
        <v>23</v>
      </c>
      <c r="P3091" s="9">
        <f t="shared" si="197"/>
        <v>130.09</v>
      </c>
      <c r="Q3091" s="11" t="s">
        <v>8315</v>
      </c>
      <c r="R3091" t="s">
        <v>8355</v>
      </c>
      <c r="S3091" s="15">
        <f t="shared" si="198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6"/>
        <v>5</v>
      </c>
      <c r="P3092" s="9">
        <f t="shared" si="197"/>
        <v>1270.22</v>
      </c>
      <c r="Q3092" s="11" t="s">
        <v>8315</v>
      </c>
      <c r="R3092" t="s">
        <v>8355</v>
      </c>
      <c r="S3092" s="15">
        <f t="shared" si="198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6"/>
        <v>16</v>
      </c>
      <c r="P3093" s="9">
        <f t="shared" si="197"/>
        <v>88.44</v>
      </c>
      <c r="Q3093" s="11" t="s">
        <v>8315</v>
      </c>
      <c r="R3093" t="s">
        <v>8355</v>
      </c>
      <c r="S3093" s="15">
        <f t="shared" si="198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6"/>
        <v>1</v>
      </c>
      <c r="P3094" s="9">
        <f t="shared" si="197"/>
        <v>56.34</v>
      </c>
      <c r="Q3094" s="11" t="s">
        <v>8315</v>
      </c>
      <c r="R3094" t="s">
        <v>8355</v>
      </c>
      <c r="S3094" s="15">
        <f t="shared" si="198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6"/>
        <v>23</v>
      </c>
      <c r="P3095" s="9">
        <f t="shared" si="197"/>
        <v>53.53</v>
      </c>
      <c r="Q3095" s="11" t="s">
        <v>8315</v>
      </c>
      <c r="R3095" t="s">
        <v>8355</v>
      </c>
      <c r="S3095" s="15">
        <f t="shared" si="198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6"/>
        <v>0</v>
      </c>
      <c r="P3096" s="9">
        <f t="shared" si="197"/>
        <v>25</v>
      </c>
      <c r="Q3096" s="11" t="s">
        <v>8315</v>
      </c>
      <c r="R3096" t="s">
        <v>8355</v>
      </c>
      <c r="S3096" s="15">
        <f t="shared" si="198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6"/>
        <v>0</v>
      </c>
      <c r="P3097" s="9">
        <f t="shared" si="197"/>
        <v>50</v>
      </c>
      <c r="Q3097" s="11" t="s">
        <v>8315</v>
      </c>
      <c r="R3097" t="s">
        <v>8355</v>
      </c>
      <c r="S3097" s="15">
        <f t="shared" si="198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6"/>
        <v>4</v>
      </c>
      <c r="P3098" s="9">
        <f t="shared" si="197"/>
        <v>56.79</v>
      </c>
      <c r="Q3098" s="11" t="s">
        <v>8315</v>
      </c>
      <c r="R3098" t="s">
        <v>8355</v>
      </c>
      <c r="S3098" s="15">
        <f t="shared" si="198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6"/>
        <v>17</v>
      </c>
      <c r="P3099" s="9">
        <f t="shared" si="197"/>
        <v>40.83</v>
      </c>
      <c r="Q3099" s="11" t="s">
        <v>8315</v>
      </c>
      <c r="R3099" t="s">
        <v>8355</v>
      </c>
      <c r="S3099" s="15">
        <f t="shared" si="198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6"/>
        <v>4</v>
      </c>
      <c r="P3100" s="9">
        <f t="shared" si="197"/>
        <v>65.11</v>
      </c>
      <c r="Q3100" s="11" t="s">
        <v>8315</v>
      </c>
      <c r="R3100" t="s">
        <v>8355</v>
      </c>
      <c r="S3100" s="15">
        <f t="shared" si="198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6"/>
        <v>14</v>
      </c>
      <c r="P3101" s="9">
        <f t="shared" si="197"/>
        <v>55.6</v>
      </c>
      <c r="Q3101" s="11" t="s">
        <v>8315</v>
      </c>
      <c r="R3101" t="s">
        <v>8355</v>
      </c>
      <c r="S3101" s="15">
        <f t="shared" si="198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6"/>
        <v>15</v>
      </c>
      <c r="P3102" s="9">
        <f t="shared" si="197"/>
        <v>140.54</v>
      </c>
      <c r="Q3102" s="11" t="s">
        <v>8315</v>
      </c>
      <c r="R3102" t="s">
        <v>8355</v>
      </c>
      <c r="S3102" s="15">
        <f t="shared" si="198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6"/>
        <v>12</v>
      </c>
      <c r="P3103" s="9">
        <f t="shared" si="197"/>
        <v>25</v>
      </c>
      <c r="Q3103" s="11" t="s">
        <v>8315</v>
      </c>
      <c r="R3103" t="s">
        <v>8355</v>
      </c>
      <c r="S3103" s="15">
        <f t="shared" si="198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6"/>
        <v>39</v>
      </c>
      <c r="P3104" s="9">
        <f t="shared" si="197"/>
        <v>69.53</v>
      </c>
      <c r="Q3104" s="11" t="s">
        <v>8315</v>
      </c>
      <c r="R3104" t="s">
        <v>8355</v>
      </c>
      <c r="S3104" s="15">
        <f t="shared" si="198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6"/>
        <v>0</v>
      </c>
      <c r="P3105" s="9">
        <f t="shared" si="197"/>
        <v>5.5</v>
      </c>
      <c r="Q3105" s="11" t="s">
        <v>8315</v>
      </c>
      <c r="R3105" t="s">
        <v>8355</v>
      </c>
      <c r="S3105" s="15">
        <f t="shared" si="198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6"/>
        <v>30</v>
      </c>
      <c r="P3106" s="9">
        <f t="shared" si="197"/>
        <v>237</v>
      </c>
      <c r="Q3106" s="11" t="s">
        <v>8315</v>
      </c>
      <c r="R3106" t="s">
        <v>8355</v>
      </c>
      <c r="S3106" s="15">
        <f t="shared" si="198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6"/>
        <v>42</v>
      </c>
      <c r="P3107" s="9">
        <f t="shared" si="197"/>
        <v>79.87</v>
      </c>
      <c r="Q3107" s="11" t="s">
        <v>8315</v>
      </c>
      <c r="R3107" t="s">
        <v>8355</v>
      </c>
      <c r="S3107" s="15">
        <f t="shared" si="198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6"/>
        <v>4</v>
      </c>
      <c r="P3108" s="9">
        <f t="shared" si="197"/>
        <v>10.25</v>
      </c>
      <c r="Q3108" s="11" t="s">
        <v>8315</v>
      </c>
      <c r="R3108" t="s">
        <v>8355</v>
      </c>
      <c r="S3108" s="15">
        <f t="shared" si="198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6"/>
        <v>20</v>
      </c>
      <c r="P3109" s="9">
        <f t="shared" si="197"/>
        <v>272.58999999999997</v>
      </c>
      <c r="Q3109" s="11" t="s">
        <v>8315</v>
      </c>
      <c r="R3109" t="s">
        <v>8355</v>
      </c>
      <c r="S3109" s="15">
        <f t="shared" si="198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6"/>
        <v>0</v>
      </c>
      <c r="P3110" s="9">
        <f t="shared" si="197"/>
        <v>13</v>
      </c>
      <c r="Q3110" s="11" t="s">
        <v>8315</v>
      </c>
      <c r="R3110" t="s">
        <v>8355</v>
      </c>
      <c r="S3110" s="15">
        <f t="shared" si="198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6"/>
        <v>25</v>
      </c>
      <c r="P3111" s="9">
        <f t="shared" si="197"/>
        <v>58.18</v>
      </c>
      <c r="Q3111" s="11" t="s">
        <v>8315</v>
      </c>
      <c r="R3111" t="s">
        <v>8355</v>
      </c>
      <c r="S3111" s="15">
        <f t="shared" si="198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6"/>
        <v>0</v>
      </c>
      <c r="P3112" s="9">
        <f t="shared" si="197"/>
        <v>10</v>
      </c>
      <c r="Q3112" s="11" t="s">
        <v>8315</v>
      </c>
      <c r="R3112" t="s">
        <v>8355</v>
      </c>
      <c r="S3112" s="15">
        <f t="shared" si="198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6"/>
        <v>27</v>
      </c>
      <c r="P3113" s="9">
        <f t="shared" si="197"/>
        <v>70.11</v>
      </c>
      <c r="Q3113" s="11" t="s">
        <v>8315</v>
      </c>
      <c r="R3113" t="s">
        <v>8355</v>
      </c>
      <c r="S3113" s="15">
        <f t="shared" si="198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6"/>
        <v>5</v>
      </c>
      <c r="P3114" s="9">
        <f t="shared" si="197"/>
        <v>57.89</v>
      </c>
      <c r="Q3114" s="11" t="s">
        <v>8315</v>
      </c>
      <c r="R3114" t="s">
        <v>8355</v>
      </c>
      <c r="S3114" s="15">
        <f t="shared" si="198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6"/>
        <v>4</v>
      </c>
      <c r="P3115" s="9">
        <f t="shared" si="197"/>
        <v>125.27</v>
      </c>
      <c r="Q3115" s="11" t="s">
        <v>8315</v>
      </c>
      <c r="R3115" t="s">
        <v>8355</v>
      </c>
      <c r="S3115" s="15">
        <f t="shared" si="198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6"/>
        <v>0</v>
      </c>
      <c r="P3116" s="9">
        <f t="shared" si="197"/>
        <v>0</v>
      </c>
      <c r="Q3116" s="11" t="s">
        <v>8315</v>
      </c>
      <c r="R3116" t="s">
        <v>8355</v>
      </c>
      <c r="S3116" s="15">
        <f t="shared" si="198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6"/>
        <v>3</v>
      </c>
      <c r="P3117" s="9">
        <f t="shared" si="197"/>
        <v>300</v>
      </c>
      <c r="Q3117" s="11" t="s">
        <v>8315</v>
      </c>
      <c r="R3117" t="s">
        <v>8355</v>
      </c>
      <c r="S3117" s="15">
        <f t="shared" si="198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6"/>
        <v>57</v>
      </c>
      <c r="P3118" s="9">
        <f t="shared" si="197"/>
        <v>43</v>
      </c>
      <c r="Q3118" s="11" t="s">
        <v>8315</v>
      </c>
      <c r="R3118" t="s">
        <v>8355</v>
      </c>
      <c r="S3118" s="15">
        <f t="shared" si="198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6"/>
        <v>0</v>
      </c>
      <c r="P3119" s="9">
        <f t="shared" si="197"/>
        <v>1</v>
      </c>
      <c r="Q3119" s="11" t="s">
        <v>8315</v>
      </c>
      <c r="R3119" t="s">
        <v>8355</v>
      </c>
      <c r="S3119" s="15">
        <f t="shared" si="198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6"/>
        <v>0</v>
      </c>
      <c r="P3120" s="9">
        <f t="shared" si="197"/>
        <v>775</v>
      </c>
      <c r="Q3120" s="11" t="s">
        <v>8315</v>
      </c>
      <c r="R3120" t="s">
        <v>8355</v>
      </c>
      <c r="S3120" s="15">
        <f t="shared" si="198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6"/>
        <v>0</v>
      </c>
      <c r="P3121" s="9">
        <f t="shared" si="197"/>
        <v>5</v>
      </c>
      <c r="Q3121" s="11" t="s">
        <v>8315</v>
      </c>
      <c r="R3121" t="s">
        <v>8355</v>
      </c>
      <c r="S3121" s="15">
        <f t="shared" si="198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6"/>
        <v>0</v>
      </c>
      <c r="P3122" s="9">
        <f t="shared" si="197"/>
        <v>12.8</v>
      </c>
      <c r="Q3122" s="11" t="s">
        <v>8315</v>
      </c>
      <c r="R3122" t="s">
        <v>8355</v>
      </c>
      <c r="S3122" s="15">
        <f t="shared" si="198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6"/>
        <v>1</v>
      </c>
      <c r="P3123" s="9">
        <f t="shared" si="197"/>
        <v>10</v>
      </c>
      <c r="Q3123" s="11" t="s">
        <v>8315</v>
      </c>
      <c r="R3123" t="s">
        <v>8355</v>
      </c>
      <c r="S3123" s="15">
        <f t="shared" si="198"/>
        <v>41848.679803240739</v>
      </c>
      <c r="T3123">
        <f t="shared" si="195"/>
        <v>2014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6"/>
        <v>58</v>
      </c>
      <c r="P3124" s="9">
        <f t="shared" si="197"/>
        <v>58</v>
      </c>
      <c r="Q3124" s="11" t="s">
        <v>8315</v>
      </c>
      <c r="R3124" t="s">
        <v>8355</v>
      </c>
      <c r="S3124" s="15">
        <f t="shared" si="198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6"/>
        <v>68</v>
      </c>
      <c r="P3125" s="9">
        <f t="shared" si="197"/>
        <v>244.8</v>
      </c>
      <c r="Q3125" s="11" t="s">
        <v>8315</v>
      </c>
      <c r="R3125" t="s">
        <v>8355</v>
      </c>
      <c r="S3125" s="15">
        <f t="shared" si="198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6"/>
        <v>0</v>
      </c>
      <c r="P3126" s="9">
        <f t="shared" si="197"/>
        <v>6.5</v>
      </c>
      <c r="Q3126" s="11" t="s">
        <v>8315</v>
      </c>
      <c r="R3126" t="s">
        <v>8355</v>
      </c>
      <c r="S3126" s="15">
        <f t="shared" si="198"/>
        <v>41977.780104166668</v>
      </c>
      <c r="T3126">
        <f t="shared" si="195"/>
        <v>2014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6"/>
        <v>0</v>
      </c>
      <c r="P3127" s="9">
        <f t="shared" si="197"/>
        <v>0</v>
      </c>
      <c r="Q3127" s="11" t="s">
        <v>8315</v>
      </c>
      <c r="R3127" t="s">
        <v>8355</v>
      </c>
      <c r="S3127" s="15">
        <f t="shared" si="198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6"/>
        <v>4</v>
      </c>
      <c r="P3128" s="9">
        <f t="shared" si="197"/>
        <v>61.18</v>
      </c>
      <c r="Q3128" s="11" t="s">
        <v>8315</v>
      </c>
      <c r="R3128" t="s">
        <v>8355</v>
      </c>
      <c r="S3128" s="15">
        <f t="shared" si="198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6"/>
        <v>0</v>
      </c>
      <c r="P3129" s="9">
        <f t="shared" si="197"/>
        <v>0</v>
      </c>
      <c r="Q3129" s="11" t="s">
        <v>8315</v>
      </c>
      <c r="R3129" t="s">
        <v>8355</v>
      </c>
      <c r="S3129" s="15">
        <f t="shared" si="198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6"/>
        <v>109</v>
      </c>
      <c r="P3130" s="9">
        <f t="shared" si="197"/>
        <v>139.24</v>
      </c>
      <c r="Q3130" s="11" t="s">
        <v>8315</v>
      </c>
      <c r="R3130" t="s">
        <v>8316</v>
      </c>
      <c r="S3130" s="15">
        <f t="shared" si="198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6"/>
        <v>1</v>
      </c>
      <c r="P3131" s="9">
        <f t="shared" si="197"/>
        <v>10</v>
      </c>
      <c r="Q3131" s="11" t="s">
        <v>8315</v>
      </c>
      <c r="R3131" t="s">
        <v>8316</v>
      </c>
      <c r="S3131" s="15">
        <f t="shared" si="198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6"/>
        <v>4</v>
      </c>
      <c r="P3132" s="9">
        <f t="shared" si="197"/>
        <v>93.75</v>
      </c>
      <c r="Q3132" s="11" t="s">
        <v>8315</v>
      </c>
      <c r="R3132" t="s">
        <v>8316</v>
      </c>
      <c r="S3132" s="15">
        <f t="shared" si="198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6"/>
        <v>16</v>
      </c>
      <c r="P3133" s="9">
        <f t="shared" si="197"/>
        <v>53.75</v>
      </c>
      <c r="Q3133" s="11" t="s">
        <v>8315</v>
      </c>
      <c r="R3133" t="s">
        <v>8316</v>
      </c>
      <c r="S3133" s="15">
        <f t="shared" si="198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6"/>
        <v>0</v>
      </c>
      <c r="P3134" s="9">
        <f t="shared" si="197"/>
        <v>10</v>
      </c>
      <c r="Q3134" s="11" t="s">
        <v>8315</v>
      </c>
      <c r="R3134" t="s">
        <v>8316</v>
      </c>
      <c r="S3134" s="15">
        <f t="shared" si="198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6"/>
        <v>108</v>
      </c>
      <c r="P3135" s="9">
        <f t="shared" si="197"/>
        <v>33.75</v>
      </c>
      <c r="Q3135" s="11" t="s">
        <v>8315</v>
      </c>
      <c r="R3135" t="s">
        <v>8316</v>
      </c>
      <c r="S3135" s="15">
        <f t="shared" si="198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6"/>
        <v>23</v>
      </c>
      <c r="P3136" s="9">
        <f t="shared" si="197"/>
        <v>18.75</v>
      </c>
      <c r="Q3136" s="11" t="s">
        <v>8315</v>
      </c>
      <c r="R3136" t="s">
        <v>8316</v>
      </c>
      <c r="S3136" s="15">
        <f t="shared" si="198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6"/>
        <v>21</v>
      </c>
      <c r="P3137" s="9">
        <f t="shared" si="197"/>
        <v>23.14</v>
      </c>
      <c r="Q3137" s="11" t="s">
        <v>8315</v>
      </c>
      <c r="R3137" t="s">
        <v>8316</v>
      </c>
      <c r="S3137" s="15">
        <f t="shared" si="198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6"/>
        <v>128</v>
      </c>
      <c r="P3138" s="9">
        <f t="shared" si="197"/>
        <v>29.05</v>
      </c>
      <c r="Q3138" s="11" t="s">
        <v>8315</v>
      </c>
      <c r="R3138" t="s">
        <v>8316</v>
      </c>
      <c r="S3138" s="15">
        <f t="shared" si="198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9">
        <f t="shared" si="197"/>
        <v>50</v>
      </c>
      <c r="Q3139" s="11" t="s">
        <v>8315</v>
      </c>
      <c r="R3139" t="s">
        <v>8316</v>
      </c>
      <c r="S3139" s="15">
        <f t="shared" si="198"/>
        <v>42807.885057870371</v>
      </c>
      <c r="T3139">
        <f t="shared" si="195"/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>
        <f t="shared" ref="T3140:T3203" si="199">YEAR(S3140)</f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ref="O3146:O3209" si="200">ROUND(E3146/D3146*100,0)</f>
        <v>75</v>
      </c>
      <c r="P3146" s="9">
        <f t="shared" ref="P3146:P3209" si="201">IFERROR(ROUND(E3146/L3146,2),0)</f>
        <v>251.33</v>
      </c>
      <c r="Q3146" s="11" t="s">
        <v>8315</v>
      </c>
      <c r="R3146" t="s">
        <v>8316</v>
      </c>
      <c r="S3146" s="15">
        <f t="shared" ref="S3146:S3209" si="202">(((J3146/60)/60)/24)+DATE(1970,1,1)</f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00"/>
        <v>0</v>
      </c>
      <c r="P3147" s="9">
        <f t="shared" si="201"/>
        <v>0</v>
      </c>
      <c r="Q3147" s="11" t="s">
        <v>8315</v>
      </c>
      <c r="R3147" t="s">
        <v>8316</v>
      </c>
      <c r="S3147" s="15">
        <f t="shared" si="202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0"/>
        <v>11</v>
      </c>
      <c r="P3148" s="9">
        <f t="shared" si="201"/>
        <v>437.5</v>
      </c>
      <c r="Q3148" s="11" t="s">
        <v>8315</v>
      </c>
      <c r="R3148" t="s">
        <v>8316</v>
      </c>
      <c r="S3148" s="15">
        <f t="shared" si="202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00"/>
        <v>118</v>
      </c>
      <c r="P3149" s="9">
        <f t="shared" si="201"/>
        <v>110.35</v>
      </c>
      <c r="Q3149" s="11" t="s">
        <v>8315</v>
      </c>
      <c r="R3149" t="s">
        <v>8316</v>
      </c>
      <c r="S3149" s="15">
        <f t="shared" si="202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00"/>
        <v>131</v>
      </c>
      <c r="P3150" s="9">
        <f t="shared" si="201"/>
        <v>41.42</v>
      </c>
      <c r="Q3150" s="11" t="s">
        <v>8315</v>
      </c>
      <c r="R3150" t="s">
        <v>8316</v>
      </c>
      <c r="S3150" s="15">
        <f t="shared" si="202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00"/>
        <v>104</v>
      </c>
      <c r="P3151" s="9">
        <f t="shared" si="201"/>
        <v>52</v>
      </c>
      <c r="Q3151" s="11" t="s">
        <v>8315</v>
      </c>
      <c r="R3151" t="s">
        <v>8316</v>
      </c>
      <c r="S3151" s="15">
        <f t="shared" si="202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00"/>
        <v>101</v>
      </c>
      <c r="P3152" s="9">
        <f t="shared" si="201"/>
        <v>33.99</v>
      </c>
      <c r="Q3152" s="11" t="s">
        <v>8315</v>
      </c>
      <c r="R3152" t="s">
        <v>8316</v>
      </c>
      <c r="S3152" s="15">
        <f t="shared" si="202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00"/>
        <v>100</v>
      </c>
      <c r="P3153" s="9">
        <f t="shared" si="201"/>
        <v>103.35</v>
      </c>
      <c r="Q3153" s="11" t="s">
        <v>8315</v>
      </c>
      <c r="R3153" t="s">
        <v>8316</v>
      </c>
      <c r="S3153" s="15">
        <f t="shared" si="202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00"/>
        <v>106</v>
      </c>
      <c r="P3154" s="9">
        <f t="shared" si="201"/>
        <v>34.79</v>
      </c>
      <c r="Q3154" s="11" t="s">
        <v>8315</v>
      </c>
      <c r="R3154" t="s">
        <v>8316</v>
      </c>
      <c r="S3154" s="15">
        <f t="shared" si="202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00"/>
        <v>336</v>
      </c>
      <c r="P3155" s="9">
        <f t="shared" si="201"/>
        <v>41.77</v>
      </c>
      <c r="Q3155" s="11" t="s">
        <v>8315</v>
      </c>
      <c r="R3155" t="s">
        <v>8316</v>
      </c>
      <c r="S3155" s="15">
        <f t="shared" si="202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00"/>
        <v>113</v>
      </c>
      <c r="P3156" s="9">
        <f t="shared" si="201"/>
        <v>64.27</v>
      </c>
      <c r="Q3156" s="11" t="s">
        <v>8315</v>
      </c>
      <c r="R3156" t="s">
        <v>8316</v>
      </c>
      <c r="S3156" s="15">
        <f t="shared" si="202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00"/>
        <v>189</v>
      </c>
      <c r="P3157" s="9">
        <f t="shared" si="201"/>
        <v>31.21</v>
      </c>
      <c r="Q3157" s="11" t="s">
        <v>8315</v>
      </c>
      <c r="R3157" t="s">
        <v>8316</v>
      </c>
      <c r="S3157" s="15">
        <f t="shared" si="202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00"/>
        <v>102</v>
      </c>
      <c r="P3158" s="9">
        <f t="shared" si="201"/>
        <v>62.92</v>
      </c>
      <c r="Q3158" s="11" t="s">
        <v>8315</v>
      </c>
      <c r="R3158" t="s">
        <v>8316</v>
      </c>
      <c r="S3158" s="15">
        <f t="shared" si="202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00"/>
        <v>101</v>
      </c>
      <c r="P3159" s="9">
        <f t="shared" si="201"/>
        <v>98.54</v>
      </c>
      <c r="Q3159" s="11" t="s">
        <v>8315</v>
      </c>
      <c r="R3159" t="s">
        <v>8316</v>
      </c>
      <c r="S3159" s="15">
        <f t="shared" si="202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00"/>
        <v>114</v>
      </c>
      <c r="P3160" s="9">
        <f t="shared" si="201"/>
        <v>82.61</v>
      </c>
      <c r="Q3160" s="11" t="s">
        <v>8315</v>
      </c>
      <c r="R3160" t="s">
        <v>8316</v>
      </c>
      <c r="S3160" s="15">
        <f t="shared" si="202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00"/>
        <v>133</v>
      </c>
      <c r="P3161" s="9">
        <f t="shared" si="201"/>
        <v>38.5</v>
      </c>
      <c r="Q3161" s="11" t="s">
        <v>8315</v>
      </c>
      <c r="R3161" t="s">
        <v>8316</v>
      </c>
      <c r="S3161" s="15">
        <f t="shared" si="202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00"/>
        <v>102</v>
      </c>
      <c r="P3162" s="9">
        <f t="shared" si="201"/>
        <v>80.16</v>
      </c>
      <c r="Q3162" s="11" t="s">
        <v>8315</v>
      </c>
      <c r="R3162" t="s">
        <v>8316</v>
      </c>
      <c r="S3162" s="15">
        <f t="shared" si="202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00"/>
        <v>105</v>
      </c>
      <c r="P3163" s="9">
        <f t="shared" si="201"/>
        <v>28.41</v>
      </c>
      <c r="Q3163" s="11" t="s">
        <v>8315</v>
      </c>
      <c r="R3163" t="s">
        <v>8316</v>
      </c>
      <c r="S3163" s="15">
        <f t="shared" si="202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00"/>
        <v>127</v>
      </c>
      <c r="P3164" s="9">
        <f t="shared" si="201"/>
        <v>80.73</v>
      </c>
      <c r="Q3164" s="11" t="s">
        <v>8315</v>
      </c>
      <c r="R3164" t="s">
        <v>8316</v>
      </c>
      <c r="S3164" s="15">
        <f t="shared" si="202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00"/>
        <v>111</v>
      </c>
      <c r="P3165" s="9">
        <f t="shared" si="201"/>
        <v>200.69</v>
      </c>
      <c r="Q3165" s="11" t="s">
        <v>8315</v>
      </c>
      <c r="R3165" t="s">
        <v>8316</v>
      </c>
      <c r="S3165" s="15">
        <f t="shared" si="202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00"/>
        <v>107</v>
      </c>
      <c r="P3166" s="9">
        <f t="shared" si="201"/>
        <v>37.590000000000003</v>
      </c>
      <c r="Q3166" s="11" t="s">
        <v>8315</v>
      </c>
      <c r="R3166" t="s">
        <v>8316</v>
      </c>
      <c r="S3166" s="15">
        <f t="shared" si="202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00"/>
        <v>163</v>
      </c>
      <c r="P3167" s="9">
        <f t="shared" si="201"/>
        <v>58.1</v>
      </c>
      <c r="Q3167" s="11" t="s">
        <v>8315</v>
      </c>
      <c r="R3167" t="s">
        <v>8316</v>
      </c>
      <c r="S3167" s="15">
        <f t="shared" si="202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00"/>
        <v>160</v>
      </c>
      <c r="P3168" s="9">
        <f t="shared" si="201"/>
        <v>60.3</v>
      </c>
      <c r="Q3168" s="11" t="s">
        <v>8315</v>
      </c>
      <c r="R3168" t="s">
        <v>8316</v>
      </c>
      <c r="S3168" s="15">
        <f t="shared" si="202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00"/>
        <v>116</v>
      </c>
      <c r="P3169" s="9">
        <f t="shared" si="201"/>
        <v>63.36</v>
      </c>
      <c r="Q3169" s="11" t="s">
        <v>8315</v>
      </c>
      <c r="R3169" t="s">
        <v>8316</v>
      </c>
      <c r="S3169" s="15">
        <f t="shared" si="202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00"/>
        <v>124</v>
      </c>
      <c r="P3170" s="9">
        <f t="shared" si="201"/>
        <v>50.9</v>
      </c>
      <c r="Q3170" s="11" t="s">
        <v>8315</v>
      </c>
      <c r="R3170" t="s">
        <v>8316</v>
      </c>
      <c r="S3170" s="15">
        <f t="shared" si="202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00"/>
        <v>103</v>
      </c>
      <c r="P3171" s="9">
        <f t="shared" si="201"/>
        <v>100.5</v>
      </c>
      <c r="Q3171" s="11" t="s">
        <v>8315</v>
      </c>
      <c r="R3171" t="s">
        <v>8316</v>
      </c>
      <c r="S3171" s="15">
        <f t="shared" si="202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00"/>
        <v>112</v>
      </c>
      <c r="P3172" s="9">
        <f t="shared" si="201"/>
        <v>31.62</v>
      </c>
      <c r="Q3172" s="11" t="s">
        <v>8315</v>
      </c>
      <c r="R3172" t="s">
        <v>8316</v>
      </c>
      <c r="S3172" s="15">
        <f t="shared" si="202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00"/>
        <v>109</v>
      </c>
      <c r="P3173" s="9">
        <f t="shared" si="201"/>
        <v>65.099999999999994</v>
      </c>
      <c r="Q3173" s="11" t="s">
        <v>8315</v>
      </c>
      <c r="R3173" t="s">
        <v>8316</v>
      </c>
      <c r="S3173" s="15">
        <f t="shared" si="202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00"/>
        <v>115</v>
      </c>
      <c r="P3174" s="9">
        <f t="shared" si="201"/>
        <v>79.31</v>
      </c>
      <c r="Q3174" s="11" t="s">
        <v>8315</v>
      </c>
      <c r="R3174" t="s">
        <v>8316</v>
      </c>
      <c r="S3174" s="15">
        <f t="shared" si="202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00"/>
        <v>103</v>
      </c>
      <c r="P3175" s="9">
        <f t="shared" si="201"/>
        <v>139.19</v>
      </c>
      <c r="Q3175" s="11" t="s">
        <v>8315</v>
      </c>
      <c r="R3175" t="s">
        <v>8316</v>
      </c>
      <c r="S3175" s="15">
        <f t="shared" si="202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00"/>
        <v>101</v>
      </c>
      <c r="P3176" s="9">
        <f t="shared" si="201"/>
        <v>131.91</v>
      </c>
      <c r="Q3176" s="11" t="s">
        <v>8315</v>
      </c>
      <c r="R3176" t="s">
        <v>8316</v>
      </c>
      <c r="S3176" s="15">
        <f t="shared" si="202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00"/>
        <v>110</v>
      </c>
      <c r="P3177" s="9">
        <f t="shared" si="201"/>
        <v>91.3</v>
      </c>
      <c r="Q3177" s="11" t="s">
        <v>8315</v>
      </c>
      <c r="R3177" t="s">
        <v>8316</v>
      </c>
      <c r="S3177" s="15">
        <f t="shared" si="202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00"/>
        <v>115</v>
      </c>
      <c r="P3178" s="9">
        <f t="shared" si="201"/>
        <v>39.67</v>
      </c>
      <c r="Q3178" s="11" t="s">
        <v>8315</v>
      </c>
      <c r="R3178" t="s">
        <v>8316</v>
      </c>
      <c r="S3178" s="15">
        <f t="shared" si="202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00"/>
        <v>117</v>
      </c>
      <c r="P3179" s="9">
        <f t="shared" si="201"/>
        <v>57.55</v>
      </c>
      <c r="Q3179" s="11" t="s">
        <v>8315</v>
      </c>
      <c r="R3179" t="s">
        <v>8316</v>
      </c>
      <c r="S3179" s="15">
        <f t="shared" si="202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00"/>
        <v>172</v>
      </c>
      <c r="P3180" s="9">
        <f t="shared" si="201"/>
        <v>33.03</v>
      </c>
      <c r="Q3180" s="11" t="s">
        <v>8315</v>
      </c>
      <c r="R3180" t="s">
        <v>8316</v>
      </c>
      <c r="S3180" s="15">
        <f t="shared" si="202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00"/>
        <v>114</v>
      </c>
      <c r="P3181" s="9">
        <f t="shared" si="201"/>
        <v>77.34</v>
      </c>
      <c r="Q3181" s="11" t="s">
        <v>8315</v>
      </c>
      <c r="R3181" t="s">
        <v>8316</v>
      </c>
      <c r="S3181" s="15">
        <f t="shared" si="202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00"/>
        <v>120</v>
      </c>
      <c r="P3182" s="9">
        <f t="shared" si="201"/>
        <v>31.93</v>
      </c>
      <c r="Q3182" s="11" t="s">
        <v>8315</v>
      </c>
      <c r="R3182" t="s">
        <v>8316</v>
      </c>
      <c r="S3182" s="15">
        <f t="shared" si="202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00"/>
        <v>109</v>
      </c>
      <c r="P3183" s="9">
        <f t="shared" si="201"/>
        <v>36.33</v>
      </c>
      <c r="Q3183" s="11" t="s">
        <v>8315</v>
      </c>
      <c r="R3183" t="s">
        <v>8316</v>
      </c>
      <c r="S3183" s="15">
        <f t="shared" si="202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00"/>
        <v>101</v>
      </c>
      <c r="P3184" s="9">
        <f t="shared" si="201"/>
        <v>46.77</v>
      </c>
      <c r="Q3184" s="11" t="s">
        <v>8315</v>
      </c>
      <c r="R3184" t="s">
        <v>8316</v>
      </c>
      <c r="S3184" s="15">
        <f t="shared" si="202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00"/>
        <v>109</v>
      </c>
      <c r="P3185" s="9">
        <f t="shared" si="201"/>
        <v>40.07</v>
      </c>
      <c r="Q3185" s="11" t="s">
        <v>8315</v>
      </c>
      <c r="R3185" t="s">
        <v>8316</v>
      </c>
      <c r="S3185" s="15">
        <f t="shared" si="202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00"/>
        <v>107</v>
      </c>
      <c r="P3186" s="9">
        <f t="shared" si="201"/>
        <v>100.22</v>
      </c>
      <c r="Q3186" s="11" t="s">
        <v>8315</v>
      </c>
      <c r="R3186" t="s">
        <v>8316</v>
      </c>
      <c r="S3186" s="15">
        <f t="shared" si="202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00"/>
        <v>100</v>
      </c>
      <c r="P3187" s="9">
        <f t="shared" si="201"/>
        <v>41.67</v>
      </c>
      <c r="Q3187" s="11" t="s">
        <v>8315</v>
      </c>
      <c r="R3187" t="s">
        <v>8316</v>
      </c>
      <c r="S3187" s="15">
        <f t="shared" si="202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00"/>
        <v>102</v>
      </c>
      <c r="P3188" s="9">
        <f t="shared" si="201"/>
        <v>46.71</v>
      </c>
      <c r="Q3188" s="11" t="s">
        <v>8315</v>
      </c>
      <c r="R3188" t="s">
        <v>8316</v>
      </c>
      <c r="S3188" s="15">
        <f t="shared" si="202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00"/>
        <v>116</v>
      </c>
      <c r="P3189" s="9">
        <f t="shared" si="201"/>
        <v>71.489999999999995</v>
      </c>
      <c r="Q3189" s="11" t="s">
        <v>8315</v>
      </c>
      <c r="R3189" t="s">
        <v>8316</v>
      </c>
      <c r="S3189" s="15">
        <f t="shared" si="202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0"/>
        <v>65</v>
      </c>
      <c r="P3190" s="9">
        <f t="shared" si="201"/>
        <v>14.44</v>
      </c>
      <c r="Q3190" s="11" t="s">
        <v>8315</v>
      </c>
      <c r="R3190" t="s">
        <v>8357</v>
      </c>
      <c r="S3190" s="15">
        <f t="shared" si="202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0"/>
        <v>12</v>
      </c>
      <c r="P3191" s="9">
        <f t="shared" si="201"/>
        <v>356.84</v>
      </c>
      <c r="Q3191" s="11" t="s">
        <v>8315</v>
      </c>
      <c r="R3191" t="s">
        <v>8357</v>
      </c>
      <c r="S3191" s="15">
        <f t="shared" si="202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0"/>
        <v>0</v>
      </c>
      <c r="P3192" s="9">
        <f t="shared" si="201"/>
        <v>0</v>
      </c>
      <c r="Q3192" s="11" t="s">
        <v>8315</v>
      </c>
      <c r="R3192" t="s">
        <v>8357</v>
      </c>
      <c r="S3192" s="15">
        <f t="shared" si="202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0"/>
        <v>4</v>
      </c>
      <c r="P3193" s="9">
        <f t="shared" si="201"/>
        <v>37.75</v>
      </c>
      <c r="Q3193" s="11" t="s">
        <v>8315</v>
      </c>
      <c r="R3193" t="s">
        <v>8357</v>
      </c>
      <c r="S3193" s="15">
        <f t="shared" si="202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0"/>
        <v>1</v>
      </c>
      <c r="P3194" s="9">
        <f t="shared" si="201"/>
        <v>12.75</v>
      </c>
      <c r="Q3194" s="11" t="s">
        <v>8315</v>
      </c>
      <c r="R3194" t="s">
        <v>8357</v>
      </c>
      <c r="S3194" s="15">
        <f t="shared" si="202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0"/>
        <v>12</v>
      </c>
      <c r="P3195" s="9">
        <f t="shared" si="201"/>
        <v>24.46</v>
      </c>
      <c r="Q3195" s="11" t="s">
        <v>8315</v>
      </c>
      <c r="R3195" t="s">
        <v>8357</v>
      </c>
      <c r="S3195" s="15">
        <f t="shared" si="202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0"/>
        <v>0</v>
      </c>
      <c r="P3196" s="9">
        <f t="shared" si="201"/>
        <v>0</v>
      </c>
      <c r="Q3196" s="11" t="s">
        <v>8315</v>
      </c>
      <c r="R3196" t="s">
        <v>8357</v>
      </c>
      <c r="S3196" s="15">
        <f t="shared" si="202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0"/>
        <v>59</v>
      </c>
      <c r="P3197" s="9">
        <f t="shared" si="201"/>
        <v>53.08</v>
      </c>
      <c r="Q3197" s="11" t="s">
        <v>8315</v>
      </c>
      <c r="R3197" t="s">
        <v>8357</v>
      </c>
      <c r="S3197" s="15">
        <f t="shared" si="202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0"/>
        <v>0</v>
      </c>
      <c r="P3198" s="9">
        <f t="shared" si="201"/>
        <v>300</v>
      </c>
      <c r="Q3198" s="11" t="s">
        <v>8315</v>
      </c>
      <c r="R3198" t="s">
        <v>8357</v>
      </c>
      <c r="S3198" s="15">
        <f t="shared" si="202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0"/>
        <v>11</v>
      </c>
      <c r="P3199" s="9">
        <f t="shared" si="201"/>
        <v>286.25</v>
      </c>
      <c r="Q3199" s="11" t="s">
        <v>8315</v>
      </c>
      <c r="R3199" t="s">
        <v>8357</v>
      </c>
      <c r="S3199" s="15">
        <f t="shared" si="202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0"/>
        <v>0</v>
      </c>
      <c r="P3200" s="9">
        <f t="shared" si="201"/>
        <v>36.67</v>
      </c>
      <c r="Q3200" s="11" t="s">
        <v>8315</v>
      </c>
      <c r="R3200" t="s">
        <v>8357</v>
      </c>
      <c r="S3200" s="15">
        <f t="shared" si="202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0"/>
        <v>52</v>
      </c>
      <c r="P3201" s="9">
        <f t="shared" si="201"/>
        <v>49.21</v>
      </c>
      <c r="Q3201" s="11" t="s">
        <v>8315</v>
      </c>
      <c r="R3201" t="s">
        <v>8357</v>
      </c>
      <c r="S3201" s="15">
        <f t="shared" si="202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0"/>
        <v>0</v>
      </c>
      <c r="P3202" s="9">
        <f t="shared" si="201"/>
        <v>1</v>
      </c>
      <c r="Q3202" s="11" t="s">
        <v>8315</v>
      </c>
      <c r="R3202" t="s">
        <v>8357</v>
      </c>
      <c r="S3202" s="15">
        <f t="shared" si="202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9">
        <f t="shared" si="201"/>
        <v>12.5</v>
      </c>
      <c r="Q3203" s="11" t="s">
        <v>8315</v>
      </c>
      <c r="R3203" t="s">
        <v>8357</v>
      </c>
      <c r="S3203" s="15">
        <f t="shared" si="202"/>
        <v>41861.767094907409</v>
      </c>
      <c r="T3203">
        <f t="shared" si="199"/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>
        <f t="shared" ref="T3204:T3267" si="203">YEAR(S3204)</f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ref="O3210:O3273" si="204">ROUND(E3210/D3210*100,0)</f>
        <v>104</v>
      </c>
      <c r="P3210" s="9">
        <f t="shared" ref="P3210:P3273" si="205">IFERROR(ROUND(E3210/L3210,2),0)</f>
        <v>63.11</v>
      </c>
      <c r="Q3210" s="11" t="s">
        <v>8315</v>
      </c>
      <c r="R3210" t="s">
        <v>8316</v>
      </c>
      <c r="S3210" s="15">
        <f t="shared" ref="S3210:S3273" si="206">(((J3210/60)/60)/24)+DATE(1970,1,1)</f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4"/>
        <v>119</v>
      </c>
      <c r="P3211" s="9">
        <f t="shared" si="205"/>
        <v>50.16</v>
      </c>
      <c r="Q3211" s="11" t="s">
        <v>8315</v>
      </c>
      <c r="R3211" t="s">
        <v>8316</v>
      </c>
      <c r="S3211" s="15">
        <f t="shared" si="206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4"/>
        <v>126</v>
      </c>
      <c r="P3212" s="9">
        <f t="shared" si="205"/>
        <v>62.88</v>
      </c>
      <c r="Q3212" s="11" t="s">
        <v>8315</v>
      </c>
      <c r="R3212" t="s">
        <v>8316</v>
      </c>
      <c r="S3212" s="15">
        <f t="shared" si="206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4"/>
        <v>120</v>
      </c>
      <c r="P3213" s="9">
        <f t="shared" si="205"/>
        <v>85.53</v>
      </c>
      <c r="Q3213" s="11" t="s">
        <v>8315</v>
      </c>
      <c r="R3213" t="s">
        <v>8316</v>
      </c>
      <c r="S3213" s="15">
        <f t="shared" si="206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4"/>
        <v>126</v>
      </c>
      <c r="P3214" s="9">
        <f t="shared" si="205"/>
        <v>53.72</v>
      </c>
      <c r="Q3214" s="11" t="s">
        <v>8315</v>
      </c>
      <c r="R3214" t="s">
        <v>8316</v>
      </c>
      <c r="S3214" s="15">
        <f t="shared" si="206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4"/>
        <v>100</v>
      </c>
      <c r="P3215" s="9">
        <f t="shared" si="205"/>
        <v>127.81</v>
      </c>
      <c r="Q3215" s="11" t="s">
        <v>8315</v>
      </c>
      <c r="R3215" t="s">
        <v>8316</v>
      </c>
      <c r="S3215" s="15">
        <f t="shared" si="206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4"/>
        <v>102</v>
      </c>
      <c r="P3216" s="9">
        <f t="shared" si="205"/>
        <v>106.57</v>
      </c>
      <c r="Q3216" s="11" t="s">
        <v>8315</v>
      </c>
      <c r="R3216" t="s">
        <v>8316</v>
      </c>
      <c r="S3216" s="15">
        <f t="shared" si="206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4"/>
        <v>100</v>
      </c>
      <c r="P3217" s="9">
        <f t="shared" si="205"/>
        <v>262.11</v>
      </c>
      <c r="Q3217" s="11" t="s">
        <v>8315</v>
      </c>
      <c r="R3217" t="s">
        <v>8316</v>
      </c>
      <c r="S3217" s="15">
        <f t="shared" si="206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4"/>
        <v>100</v>
      </c>
      <c r="P3218" s="9">
        <f t="shared" si="205"/>
        <v>57.17</v>
      </c>
      <c r="Q3218" s="11" t="s">
        <v>8315</v>
      </c>
      <c r="R3218" t="s">
        <v>8316</v>
      </c>
      <c r="S3218" s="15">
        <f t="shared" si="206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4"/>
        <v>116</v>
      </c>
      <c r="P3219" s="9">
        <f t="shared" si="205"/>
        <v>50.2</v>
      </c>
      <c r="Q3219" s="11" t="s">
        <v>8315</v>
      </c>
      <c r="R3219" t="s">
        <v>8316</v>
      </c>
      <c r="S3219" s="15">
        <f t="shared" si="206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4"/>
        <v>102</v>
      </c>
      <c r="P3220" s="9">
        <f t="shared" si="205"/>
        <v>66.59</v>
      </c>
      <c r="Q3220" s="11" t="s">
        <v>8315</v>
      </c>
      <c r="R3220" t="s">
        <v>8316</v>
      </c>
      <c r="S3220" s="15">
        <f t="shared" si="206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4"/>
        <v>100</v>
      </c>
      <c r="P3221" s="9">
        <f t="shared" si="205"/>
        <v>168.25</v>
      </c>
      <c r="Q3221" s="11" t="s">
        <v>8315</v>
      </c>
      <c r="R3221" t="s">
        <v>8316</v>
      </c>
      <c r="S3221" s="15">
        <f t="shared" si="206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4"/>
        <v>101</v>
      </c>
      <c r="P3222" s="9">
        <f t="shared" si="205"/>
        <v>256.37</v>
      </c>
      <c r="Q3222" s="11" t="s">
        <v>8315</v>
      </c>
      <c r="R3222" t="s">
        <v>8316</v>
      </c>
      <c r="S3222" s="15">
        <f t="shared" si="206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4"/>
        <v>103</v>
      </c>
      <c r="P3223" s="9">
        <f t="shared" si="205"/>
        <v>36.61</v>
      </c>
      <c r="Q3223" s="11" t="s">
        <v>8315</v>
      </c>
      <c r="R3223" t="s">
        <v>8316</v>
      </c>
      <c r="S3223" s="15">
        <f t="shared" si="206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4"/>
        <v>125</v>
      </c>
      <c r="P3224" s="9">
        <f t="shared" si="205"/>
        <v>37.14</v>
      </c>
      <c r="Q3224" s="11" t="s">
        <v>8315</v>
      </c>
      <c r="R3224" t="s">
        <v>8316</v>
      </c>
      <c r="S3224" s="15">
        <f t="shared" si="206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4"/>
        <v>110</v>
      </c>
      <c r="P3225" s="9">
        <f t="shared" si="205"/>
        <v>45.88</v>
      </c>
      <c r="Q3225" s="11" t="s">
        <v>8315</v>
      </c>
      <c r="R3225" t="s">
        <v>8316</v>
      </c>
      <c r="S3225" s="15">
        <f t="shared" si="206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4"/>
        <v>102</v>
      </c>
      <c r="P3226" s="9">
        <f t="shared" si="205"/>
        <v>141.71</v>
      </c>
      <c r="Q3226" s="11" t="s">
        <v>8315</v>
      </c>
      <c r="R3226" t="s">
        <v>8316</v>
      </c>
      <c r="S3226" s="15">
        <f t="shared" si="206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4"/>
        <v>102</v>
      </c>
      <c r="P3227" s="9">
        <f t="shared" si="205"/>
        <v>52.49</v>
      </c>
      <c r="Q3227" s="11" t="s">
        <v>8315</v>
      </c>
      <c r="R3227" t="s">
        <v>8316</v>
      </c>
      <c r="S3227" s="15">
        <f t="shared" si="206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4"/>
        <v>104</v>
      </c>
      <c r="P3228" s="9">
        <f t="shared" si="205"/>
        <v>59.52</v>
      </c>
      <c r="Q3228" s="11" t="s">
        <v>8315</v>
      </c>
      <c r="R3228" t="s">
        <v>8316</v>
      </c>
      <c r="S3228" s="15">
        <f t="shared" si="206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4"/>
        <v>125</v>
      </c>
      <c r="P3229" s="9">
        <f t="shared" si="205"/>
        <v>50</v>
      </c>
      <c r="Q3229" s="11" t="s">
        <v>8315</v>
      </c>
      <c r="R3229" t="s">
        <v>8316</v>
      </c>
      <c r="S3229" s="15">
        <f t="shared" si="206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4"/>
        <v>102</v>
      </c>
      <c r="P3230" s="9">
        <f t="shared" si="205"/>
        <v>193.62</v>
      </c>
      <c r="Q3230" s="11" t="s">
        <v>8315</v>
      </c>
      <c r="R3230" t="s">
        <v>8316</v>
      </c>
      <c r="S3230" s="15">
        <f t="shared" si="206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4"/>
        <v>108</v>
      </c>
      <c r="P3231" s="9">
        <f t="shared" si="205"/>
        <v>106.8</v>
      </c>
      <c r="Q3231" s="11" t="s">
        <v>8315</v>
      </c>
      <c r="R3231" t="s">
        <v>8316</v>
      </c>
      <c r="S3231" s="15">
        <f t="shared" si="206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4"/>
        <v>110</v>
      </c>
      <c r="P3232" s="9">
        <f t="shared" si="205"/>
        <v>77.22</v>
      </c>
      <c r="Q3232" s="11" t="s">
        <v>8315</v>
      </c>
      <c r="R3232" t="s">
        <v>8316</v>
      </c>
      <c r="S3232" s="15">
        <f t="shared" si="206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4"/>
        <v>161</v>
      </c>
      <c r="P3233" s="9">
        <f t="shared" si="205"/>
        <v>57.5</v>
      </c>
      <c r="Q3233" s="11" t="s">
        <v>8315</v>
      </c>
      <c r="R3233" t="s">
        <v>8316</v>
      </c>
      <c r="S3233" s="15">
        <f t="shared" si="206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4"/>
        <v>131</v>
      </c>
      <c r="P3234" s="9">
        <f t="shared" si="205"/>
        <v>50.46</v>
      </c>
      <c r="Q3234" s="11" t="s">
        <v>8315</v>
      </c>
      <c r="R3234" t="s">
        <v>8316</v>
      </c>
      <c r="S3234" s="15">
        <f t="shared" si="206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4"/>
        <v>119</v>
      </c>
      <c r="P3235" s="9">
        <f t="shared" si="205"/>
        <v>97.38</v>
      </c>
      <c r="Q3235" s="11" t="s">
        <v>8315</v>
      </c>
      <c r="R3235" t="s">
        <v>8316</v>
      </c>
      <c r="S3235" s="15">
        <f t="shared" si="206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4"/>
        <v>100</v>
      </c>
      <c r="P3236" s="9">
        <f t="shared" si="205"/>
        <v>34.92</v>
      </c>
      <c r="Q3236" s="11" t="s">
        <v>8315</v>
      </c>
      <c r="R3236" t="s">
        <v>8316</v>
      </c>
      <c r="S3236" s="15">
        <f t="shared" si="206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4"/>
        <v>103</v>
      </c>
      <c r="P3237" s="9">
        <f t="shared" si="205"/>
        <v>85.53</v>
      </c>
      <c r="Q3237" s="11" t="s">
        <v>8315</v>
      </c>
      <c r="R3237" t="s">
        <v>8316</v>
      </c>
      <c r="S3237" s="15">
        <f t="shared" si="206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4"/>
        <v>101</v>
      </c>
      <c r="P3238" s="9">
        <f t="shared" si="205"/>
        <v>182.91</v>
      </c>
      <c r="Q3238" s="11" t="s">
        <v>8315</v>
      </c>
      <c r="R3238" t="s">
        <v>8316</v>
      </c>
      <c r="S3238" s="15">
        <f t="shared" si="206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4"/>
        <v>101</v>
      </c>
      <c r="P3239" s="9">
        <f t="shared" si="205"/>
        <v>131.13999999999999</v>
      </c>
      <c r="Q3239" s="11" t="s">
        <v>8315</v>
      </c>
      <c r="R3239" t="s">
        <v>8316</v>
      </c>
      <c r="S3239" s="15">
        <f t="shared" si="206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4"/>
        <v>112</v>
      </c>
      <c r="P3240" s="9">
        <f t="shared" si="205"/>
        <v>39.81</v>
      </c>
      <c r="Q3240" s="11" t="s">
        <v>8315</v>
      </c>
      <c r="R3240" t="s">
        <v>8316</v>
      </c>
      <c r="S3240" s="15">
        <f t="shared" si="206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4"/>
        <v>106</v>
      </c>
      <c r="P3241" s="9">
        <f t="shared" si="205"/>
        <v>59.7</v>
      </c>
      <c r="Q3241" s="11" t="s">
        <v>8315</v>
      </c>
      <c r="R3241" t="s">
        <v>8316</v>
      </c>
      <c r="S3241" s="15">
        <f t="shared" si="206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4"/>
        <v>101</v>
      </c>
      <c r="P3242" s="9">
        <f t="shared" si="205"/>
        <v>88.74</v>
      </c>
      <c r="Q3242" s="11" t="s">
        <v>8315</v>
      </c>
      <c r="R3242" t="s">
        <v>8316</v>
      </c>
      <c r="S3242" s="15">
        <f t="shared" si="206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4"/>
        <v>115</v>
      </c>
      <c r="P3243" s="9">
        <f t="shared" si="205"/>
        <v>58.69</v>
      </c>
      <c r="Q3243" s="11" t="s">
        <v>8315</v>
      </c>
      <c r="R3243" t="s">
        <v>8316</v>
      </c>
      <c r="S3243" s="15">
        <f t="shared" si="206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4"/>
        <v>127</v>
      </c>
      <c r="P3244" s="9">
        <f t="shared" si="205"/>
        <v>69.569999999999993</v>
      </c>
      <c r="Q3244" s="11" t="s">
        <v>8315</v>
      </c>
      <c r="R3244" t="s">
        <v>8316</v>
      </c>
      <c r="S3244" s="15">
        <f t="shared" si="206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4"/>
        <v>103</v>
      </c>
      <c r="P3245" s="9">
        <f t="shared" si="205"/>
        <v>115.87</v>
      </c>
      <c r="Q3245" s="11" t="s">
        <v>8315</v>
      </c>
      <c r="R3245" t="s">
        <v>8316</v>
      </c>
      <c r="S3245" s="15">
        <f t="shared" si="206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4"/>
        <v>103</v>
      </c>
      <c r="P3246" s="9">
        <f t="shared" si="205"/>
        <v>23.87</v>
      </c>
      <c r="Q3246" s="11" t="s">
        <v>8315</v>
      </c>
      <c r="R3246" t="s">
        <v>8316</v>
      </c>
      <c r="S3246" s="15">
        <f t="shared" si="206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4"/>
        <v>104</v>
      </c>
      <c r="P3247" s="9">
        <f t="shared" si="205"/>
        <v>81.13</v>
      </c>
      <c r="Q3247" s="11" t="s">
        <v>8315</v>
      </c>
      <c r="R3247" t="s">
        <v>8316</v>
      </c>
      <c r="S3247" s="15">
        <f t="shared" si="206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4"/>
        <v>111</v>
      </c>
      <c r="P3248" s="9">
        <f t="shared" si="205"/>
        <v>57.63</v>
      </c>
      <c r="Q3248" s="11" t="s">
        <v>8315</v>
      </c>
      <c r="R3248" t="s">
        <v>8316</v>
      </c>
      <c r="S3248" s="15">
        <f t="shared" si="206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4"/>
        <v>106</v>
      </c>
      <c r="P3249" s="9">
        <f t="shared" si="205"/>
        <v>46.43</v>
      </c>
      <c r="Q3249" s="11" t="s">
        <v>8315</v>
      </c>
      <c r="R3249" t="s">
        <v>8316</v>
      </c>
      <c r="S3249" s="15">
        <f t="shared" si="206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4"/>
        <v>101</v>
      </c>
      <c r="P3250" s="9">
        <f t="shared" si="205"/>
        <v>60.48</v>
      </c>
      <c r="Q3250" s="11" t="s">
        <v>8315</v>
      </c>
      <c r="R3250" t="s">
        <v>8316</v>
      </c>
      <c r="S3250" s="15">
        <f t="shared" si="206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4"/>
        <v>105</v>
      </c>
      <c r="P3251" s="9">
        <f t="shared" si="205"/>
        <v>65.58</v>
      </c>
      <c r="Q3251" s="11" t="s">
        <v>8315</v>
      </c>
      <c r="R3251" t="s">
        <v>8316</v>
      </c>
      <c r="S3251" s="15">
        <f t="shared" si="206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4"/>
        <v>102</v>
      </c>
      <c r="P3252" s="9">
        <f t="shared" si="205"/>
        <v>119.19</v>
      </c>
      <c r="Q3252" s="11" t="s">
        <v>8315</v>
      </c>
      <c r="R3252" t="s">
        <v>8316</v>
      </c>
      <c r="S3252" s="15">
        <f t="shared" si="206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4"/>
        <v>111</v>
      </c>
      <c r="P3253" s="9">
        <f t="shared" si="205"/>
        <v>83.05</v>
      </c>
      <c r="Q3253" s="11" t="s">
        <v>8315</v>
      </c>
      <c r="R3253" t="s">
        <v>8316</v>
      </c>
      <c r="S3253" s="15">
        <f t="shared" si="206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4"/>
        <v>128</v>
      </c>
      <c r="P3254" s="9">
        <f t="shared" si="205"/>
        <v>57.52</v>
      </c>
      <c r="Q3254" s="11" t="s">
        <v>8315</v>
      </c>
      <c r="R3254" t="s">
        <v>8316</v>
      </c>
      <c r="S3254" s="15">
        <f t="shared" si="206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4"/>
        <v>102</v>
      </c>
      <c r="P3255" s="9">
        <f t="shared" si="205"/>
        <v>177.09</v>
      </c>
      <c r="Q3255" s="11" t="s">
        <v>8315</v>
      </c>
      <c r="R3255" t="s">
        <v>8316</v>
      </c>
      <c r="S3255" s="15">
        <f t="shared" si="206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4"/>
        <v>101</v>
      </c>
      <c r="P3256" s="9">
        <f t="shared" si="205"/>
        <v>70.77</v>
      </c>
      <c r="Q3256" s="11" t="s">
        <v>8315</v>
      </c>
      <c r="R3256" t="s">
        <v>8316</v>
      </c>
      <c r="S3256" s="15">
        <f t="shared" si="206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4"/>
        <v>175</v>
      </c>
      <c r="P3257" s="9">
        <f t="shared" si="205"/>
        <v>29.17</v>
      </c>
      <c r="Q3257" s="11" t="s">
        <v>8315</v>
      </c>
      <c r="R3257" t="s">
        <v>8316</v>
      </c>
      <c r="S3257" s="15">
        <f t="shared" si="206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4"/>
        <v>128</v>
      </c>
      <c r="P3258" s="9">
        <f t="shared" si="205"/>
        <v>72.760000000000005</v>
      </c>
      <c r="Q3258" s="11" t="s">
        <v>8315</v>
      </c>
      <c r="R3258" t="s">
        <v>8316</v>
      </c>
      <c r="S3258" s="15">
        <f t="shared" si="206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4"/>
        <v>106</v>
      </c>
      <c r="P3259" s="9">
        <f t="shared" si="205"/>
        <v>51.85</v>
      </c>
      <c r="Q3259" s="11" t="s">
        <v>8315</v>
      </c>
      <c r="R3259" t="s">
        <v>8316</v>
      </c>
      <c r="S3259" s="15">
        <f t="shared" si="206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4"/>
        <v>105</v>
      </c>
      <c r="P3260" s="9">
        <f t="shared" si="205"/>
        <v>98.2</v>
      </c>
      <c r="Q3260" s="11" t="s">
        <v>8315</v>
      </c>
      <c r="R3260" t="s">
        <v>8316</v>
      </c>
      <c r="S3260" s="15">
        <f t="shared" si="206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4"/>
        <v>106</v>
      </c>
      <c r="P3261" s="9">
        <f t="shared" si="205"/>
        <v>251.74</v>
      </c>
      <c r="Q3261" s="11" t="s">
        <v>8315</v>
      </c>
      <c r="R3261" t="s">
        <v>8316</v>
      </c>
      <c r="S3261" s="15">
        <f t="shared" si="206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4"/>
        <v>109</v>
      </c>
      <c r="P3262" s="9">
        <f t="shared" si="205"/>
        <v>74.819999999999993</v>
      </c>
      <c r="Q3262" s="11" t="s">
        <v>8315</v>
      </c>
      <c r="R3262" t="s">
        <v>8316</v>
      </c>
      <c r="S3262" s="15">
        <f t="shared" si="206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4"/>
        <v>100</v>
      </c>
      <c r="P3263" s="9">
        <f t="shared" si="205"/>
        <v>67.650000000000006</v>
      </c>
      <c r="Q3263" s="11" t="s">
        <v>8315</v>
      </c>
      <c r="R3263" t="s">
        <v>8316</v>
      </c>
      <c r="S3263" s="15">
        <f t="shared" si="206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4"/>
        <v>103</v>
      </c>
      <c r="P3264" s="9">
        <f t="shared" si="205"/>
        <v>93.81</v>
      </c>
      <c r="Q3264" s="11" t="s">
        <v>8315</v>
      </c>
      <c r="R3264" t="s">
        <v>8316</v>
      </c>
      <c r="S3264" s="15">
        <f t="shared" si="206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4"/>
        <v>112</v>
      </c>
      <c r="P3265" s="9">
        <f t="shared" si="205"/>
        <v>41.24</v>
      </c>
      <c r="Q3265" s="11" t="s">
        <v>8315</v>
      </c>
      <c r="R3265" t="s">
        <v>8316</v>
      </c>
      <c r="S3265" s="15">
        <f t="shared" si="206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4"/>
        <v>103</v>
      </c>
      <c r="P3266" s="9">
        <f t="shared" si="205"/>
        <v>52.55</v>
      </c>
      <c r="Q3266" s="11" t="s">
        <v>8315</v>
      </c>
      <c r="R3266" t="s">
        <v>8316</v>
      </c>
      <c r="S3266" s="15">
        <f t="shared" si="206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9">
        <f t="shared" si="205"/>
        <v>70.290000000000006</v>
      </c>
      <c r="Q3267" s="11" t="s">
        <v>8315</v>
      </c>
      <c r="R3267" t="s">
        <v>8316</v>
      </c>
      <c r="S3267" s="15">
        <f t="shared" si="206"/>
        <v>42311.711979166663</v>
      </c>
      <c r="T3267">
        <f t="shared" si="203"/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>
        <f t="shared" ref="T3268:T3331" si="207">YEAR(S3268)</f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ref="O3274:O3337" si="208">ROUND(E3274/D3274*100,0)</f>
        <v>154</v>
      </c>
      <c r="P3274" s="9">
        <f t="shared" ref="P3274:P3337" si="209">IFERROR(ROUND(E3274/L3274,2),0)</f>
        <v>106.5</v>
      </c>
      <c r="Q3274" s="11" t="s">
        <v>8315</v>
      </c>
      <c r="R3274" t="s">
        <v>8316</v>
      </c>
      <c r="S3274" s="15">
        <f t="shared" ref="S3274:S3337" si="210">(((J3274/60)/60)/24)+DATE(1970,1,1)</f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8"/>
        <v>107</v>
      </c>
      <c r="P3275" s="9">
        <f t="shared" si="209"/>
        <v>204.57</v>
      </c>
      <c r="Q3275" s="11" t="s">
        <v>8315</v>
      </c>
      <c r="R3275" t="s">
        <v>8316</v>
      </c>
      <c r="S3275" s="15">
        <f t="shared" si="210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8"/>
        <v>101</v>
      </c>
      <c r="P3276" s="9">
        <f t="shared" si="209"/>
        <v>54.91</v>
      </c>
      <c r="Q3276" s="11" t="s">
        <v>8315</v>
      </c>
      <c r="R3276" t="s">
        <v>8316</v>
      </c>
      <c r="S3276" s="15">
        <f t="shared" si="210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8"/>
        <v>100</v>
      </c>
      <c r="P3277" s="9">
        <f t="shared" si="209"/>
        <v>150.41999999999999</v>
      </c>
      <c r="Q3277" s="11" t="s">
        <v>8315</v>
      </c>
      <c r="R3277" t="s">
        <v>8316</v>
      </c>
      <c r="S3277" s="15">
        <f t="shared" si="210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8"/>
        <v>117</v>
      </c>
      <c r="P3278" s="9">
        <f t="shared" si="209"/>
        <v>52.58</v>
      </c>
      <c r="Q3278" s="11" t="s">
        <v>8315</v>
      </c>
      <c r="R3278" t="s">
        <v>8316</v>
      </c>
      <c r="S3278" s="15">
        <f t="shared" si="210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8"/>
        <v>109</v>
      </c>
      <c r="P3279" s="9">
        <f t="shared" si="209"/>
        <v>54.3</v>
      </c>
      <c r="Q3279" s="11" t="s">
        <v>8315</v>
      </c>
      <c r="R3279" t="s">
        <v>8316</v>
      </c>
      <c r="S3279" s="15">
        <f t="shared" si="210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8"/>
        <v>103</v>
      </c>
      <c r="P3280" s="9">
        <f t="shared" si="209"/>
        <v>76.03</v>
      </c>
      <c r="Q3280" s="11" t="s">
        <v>8315</v>
      </c>
      <c r="R3280" t="s">
        <v>8316</v>
      </c>
      <c r="S3280" s="15">
        <f t="shared" si="210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8"/>
        <v>114</v>
      </c>
      <c r="P3281" s="9">
        <f t="shared" si="209"/>
        <v>105.21</v>
      </c>
      <c r="Q3281" s="11" t="s">
        <v>8315</v>
      </c>
      <c r="R3281" t="s">
        <v>8316</v>
      </c>
      <c r="S3281" s="15">
        <f t="shared" si="210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8"/>
        <v>103</v>
      </c>
      <c r="P3282" s="9">
        <f t="shared" si="209"/>
        <v>68.67</v>
      </c>
      <c r="Q3282" s="11" t="s">
        <v>8315</v>
      </c>
      <c r="R3282" t="s">
        <v>8316</v>
      </c>
      <c r="S3282" s="15">
        <f t="shared" si="210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8"/>
        <v>122</v>
      </c>
      <c r="P3283" s="9">
        <f t="shared" si="209"/>
        <v>129.36000000000001</v>
      </c>
      <c r="Q3283" s="11" t="s">
        <v>8315</v>
      </c>
      <c r="R3283" t="s">
        <v>8316</v>
      </c>
      <c r="S3283" s="15">
        <f t="shared" si="210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8"/>
        <v>103</v>
      </c>
      <c r="P3284" s="9">
        <f t="shared" si="209"/>
        <v>134.26</v>
      </c>
      <c r="Q3284" s="11" t="s">
        <v>8315</v>
      </c>
      <c r="R3284" t="s">
        <v>8316</v>
      </c>
      <c r="S3284" s="15">
        <f t="shared" si="210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8"/>
        <v>105</v>
      </c>
      <c r="P3285" s="9">
        <f t="shared" si="209"/>
        <v>17.829999999999998</v>
      </c>
      <c r="Q3285" s="11" t="s">
        <v>8315</v>
      </c>
      <c r="R3285" t="s">
        <v>8316</v>
      </c>
      <c r="S3285" s="15">
        <f t="shared" si="210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8"/>
        <v>102</v>
      </c>
      <c r="P3286" s="9">
        <f t="shared" si="209"/>
        <v>203.2</v>
      </c>
      <c r="Q3286" s="11" t="s">
        <v>8315</v>
      </c>
      <c r="R3286" t="s">
        <v>8316</v>
      </c>
      <c r="S3286" s="15">
        <f t="shared" si="210"/>
        <v>42380.884872685187</v>
      </c>
      <c r="T3286">
        <f t="shared" si="207"/>
        <v>2016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8"/>
        <v>112</v>
      </c>
      <c r="P3287" s="9">
        <f t="shared" si="209"/>
        <v>69.19</v>
      </c>
      <c r="Q3287" s="11" t="s">
        <v>8315</v>
      </c>
      <c r="R3287" t="s">
        <v>8316</v>
      </c>
      <c r="S3287" s="15">
        <f t="shared" si="210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8"/>
        <v>102</v>
      </c>
      <c r="P3288" s="9">
        <f t="shared" si="209"/>
        <v>125.12</v>
      </c>
      <c r="Q3288" s="11" t="s">
        <v>8315</v>
      </c>
      <c r="R3288" t="s">
        <v>8316</v>
      </c>
      <c r="S3288" s="15">
        <f t="shared" si="210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8"/>
        <v>100</v>
      </c>
      <c r="P3289" s="9">
        <f t="shared" si="209"/>
        <v>73.53</v>
      </c>
      <c r="Q3289" s="11" t="s">
        <v>8315</v>
      </c>
      <c r="R3289" t="s">
        <v>8316</v>
      </c>
      <c r="S3289" s="15">
        <f t="shared" si="210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8"/>
        <v>100</v>
      </c>
      <c r="P3290" s="9">
        <f t="shared" si="209"/>
        <v>48.44</v>
      </c>
      <c r="Q3290" s="11" t="s">
        <v>8315</v>
      </c>
      <c r="R3290" t="s">
        <v>8316</v>
      </c>
      <c r="S3290" s="15">
        <f t="shared" si="210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8"/>
        <v>133</v>
      </c>
      <c r="P3291" s="9">
        <f t="shared" si="209"/>
        <v>26.61</v>
      </c>
      <c r="Q3291" s="11" t="s">
        <v>8315</v>
      </c>
      <c r="R3291" t="s">
        <v>8316</v>
      </c>
      <c r="S3291" s="15">
        <f t="shared" si="210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8"/>
        <v>121</v>
      </c>
      <c r="P3292" s="9">
        <f t="shared" si="209"/>
        <v>33.67</v>
      </c>
      <c r="Q3292" s="11" t="s">
        <v>8315</v>
      </c>
      <c r="R3292" t="s">
        <v>8316</v>
      </c>
      <c r="S3292" s="15">
        <f t="shared" si="210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8"/>
        <v>114</v>
      </c>
      <c r="P3293" s="9">
        <f t="shared" si="209"/>
        <v>40.71</v>
      </c>
      <c r="Q3293" s="11" t="s">
        <v>8315</v>
      </c>
      <c r="R3293" t="s">
        <v>8316</v>
      </c>
      <c r="S3293" s="15">
        <f t="shared" si="210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8"/>
        <v>286</v>
      </c>
      <c r="P3294" s="9">
        <f t="shared" si="209"/>
        <v>19.27</v>
      </c>
      <c r="Q3294" s="11" t="s">
        <v>8315</v>
      </c>
      <c r="R3294" t="s">
        <v>8316</v>
      </c>
      <c r="S3294" s="15">
        <f t="shared" si="210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8"/>
        <v>170</v>
      </c>
      <c r="P3295" s="9">
        <f t="shared" si="209"/>
        <v>84.29</v>
      </c>
      <c r="Q3295" s="11" t="s">
        <v>8315</v>
      </c>
      <c r="R3295" t="s">
        <v>8316</v>
      </c>
      <c r="S3295" s="15">
        <f t="shared" si="210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8"/>
        <v>118</v>
      </c>
      <c r="P3296" s="9">
        <f t="shared" si="209"/>
        <v>29.58</v>
      </c>
      <c r="Q3296" s="11" t="s">
        <v>8315</v>
      </c>
      <c r="R3296" t="s">
        <v>8316</v>
      </c>
      <c r="S3296" s="15">
        <f t="shared" si="210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8"/>
        <v>103</v>
      </c>
      <c r="P3297" s="9">
        <f t="shared" si="209"/>
        <v>26.67</v>
      </c>
      <c r="Q3297" s="11" t="s">
        <v>8315</v>
      </c>
      <c r="R3297" t="s">
        <v>8316</v>
      </c>
      <c r="S3297" s="15">
        <f t="shared" si="210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8"/>
        <v>144</v>
      </c>
      <c r="P3298" s="9">
        <f t="shared" si="209"/>
        <v>45.98</v>
      </c>
      <c r="Q3298" s="11" t="s">
        <v>8315</v>
      </c>
      <c r="R3298" t="s">
        <v>8316</v>
      </c>
      <c r="S3298" s="15">
        <f t="shared" si="210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8"/>
        <v>100</v>
      </c>
      <c r="P3299" s="9">
        <f t="shared" si="209"/>
        <v>125.09</v>
      </c>
      <c r="Q3299" s="11" t="s">
        <v>8315</v>
      </c>
      <c r="R3299" t="s">
        <v>8316</v>
      </c>
      <c r="S3299" s="15">
        <f t="shared" si="210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8"/>
        <v>102</v>
      </c>
      <c r="P3300" s="9">
        <f t="shared" si="209"/>
        <v>141.29</v>
      </c>
      <c r="Q3300" s="11" t="s">
        <v>8315</v>
      </c>
      <c r="R3300" t="s">
        <v>8316</v>
      </c>
      <c r="S3300" s="15">
        <f t="shared" si="210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8"/>
        <v>116</v>
      </c>
      <c r="P3301" s="9">
        <f t="shared" si="209"/>
        <v>55.33</v>
      </c>
      <c r="Q3301" s="11" t="s">
        <v>8315</v>
      </c>
      <c r="R3301" t="s">
        <v>8316</v>
      </c>
      <c r="S3301" s="15">
        <f t="shared" si="210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8"/>
        <v>136</v>
      </c>
      <c r="P3302" s="9">
        <f t="shared" si="209"/>
        <v>46.42</v>
      </c>
      <c r="Q3302" s="11" t="s">
        <v>8315</v>
      </c>
      <c r="R3302" t="s">
        <v>8316</v>
      </c>
      <c r="S3302" s="15">
        <f t="shared" si="210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8"/>
        <v>133</v>
      </c>
      <c r="P3303" s="9">
        <f t="shared" si="209"/>
        <v>57.2</v>
      </c>
      <c r="Q3303" s="11" t="s">
        <v>8315</v>
      </c>
      <c r="R3303" t="s">
        <v>8316</v>
      </c>
      <c r="S3303" s="15">
        <f t="shared" si="210"/>
        <v>42538.73583333334</v>
      </c>
      <c r="T3303">
        <f t="shared" si="207"/>
        <v>2016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8"/>
        <v>103</v>
      </c>
      <c r="P3304" s="9">
        <f t="shared" si="209"/>
        <v>173.7</v>
      </c>
      <c r="Q3304" s="11" t="s">
        <v>8315</v>
      </c>
      <c r="R3304" t="s">
        <v>8316</v>
      </c>
      <c r="S3304" s="15">
        <f t="shared" si="210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8"/>
        <v>116</v>
      </c>
      <c r="P3305" s="9">
        <f t="shared" si="209"/>
        <v>59.6</v>
      </c>
      <c r="Q3305" s="11" t="s">
        <v>8315</v>
      </c>
      <c r="R3305" t="s">
        <v>8316</v>
      </c>
      <c r="S3305" s="15">
        <f t="shared" si="210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8"/>
        <v>105</v>
      </c>
      <c r="P3306" s="9">
        <f t="shared" si="209"/>
        <v>89.59</v>
      </c>
      <c r="Q3306" s="11" t="s">
        <v>8315</v>
      </c>
      <c r="R3306" t="s">
        <v>8316</v>
      </c>
      <c r="S3306" s="15">
        <f t="shared" si="210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8"/>
        <v>102</v>
      </c>
      <c r="P3307" s="9">
        <f t="shared" si="209"/>
        <v>204.05</v>
      </c>
      <c r="Q3307" s="11" t="s">
        <v>8315</v>
      </c>
      <c r="R3307" t="s">
        <v>8316</v>
      </c>
      <c r="S3307" s="15">
        <f t="shared" si="210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8"/>
        <v>175</v>
      </c>
      <c r="P3308" s="9">
        <f t="shared" si="209"/>
        <v>48.7</v>
      </c>
      <c r="Q3308" s="11" t="s">
        <v>8315</v>
      </c>
      <c r="R3308" t="s">
        <v>8316</v>
      </c>
      <c r="S3308" s="15">
        <f t="shared" si="210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8"/>
        <v>107</v>
      </c>
      <c r="P3309" s="9">
        <f t="shared" si="209"/>
        <v>53.34</v>
      </c>
      <c r="Q3309" s="11" t="s">
        <v>8315</v>
      </c>
      <c r="R3309" t="s">
        <v>8316</v>
      </c>
      <c r="S3309" s="15">
        <f t="shared" si="210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8"/>
        <v>122</v>
      </c>
      <c r="P3310" s="9">
        <f t="shared" si="209"/>
        <v>75.09</v>
      </c>
      <c r="Q3310" s="11" t="s">
        <v>8315</v>
      </c>
      <c r="R3310" t="s">
        <v>8316</v>
      </c>
      <c r="S3310" s="15">
        <f t="shared" si="210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8"/>
        <v>159</v>
      </c>
      <c r="P3311" s="9">
        <f t="shared" si="209"/>
        <v>18</v>
      </c>
      <c r="Q3311" s="11" t="s">
        <v>8315</v>
      </c>
      <c r="R3311" t="s">
        <v>8316</v>
      </c>
      <c r="S3311" s="15">
        <f t="shared" si="210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8"/>
        <v>100</v>
      </c>
      <c r="P3312" s="9">
        <f t="shared" si="209"/>
        <v>209.84</v>
      </c>
      <c r="Q3312" s="11" t="s">
        <v>8315</v>
      </c>
      <c r="R3312" t="s">
        <v>8316</v>
      </c>
      <c r="S3312" s="15">
        <f t="shared" si="210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8"/>
        <v>110</v>
      </c>
      <c r="P3313" s="9">
        <f t="shared" si="209"/>
        <v>61.02</v>
      </c>
      <c r="Q3313" s="11" t="s">
        <v>8315</v>
      </c>
      <c r="R3313" t="s">
        <v>8316</v>
      </c>
      <c r="S3313" s="15">
        <f t="shared" si="210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8"/>
        <v>100</v>
      </c>
      <c r="P3314" s="9">
        <f t="shared" si="209"/>
        <v>61</v>
      </c>
      <c r="Q3314" s="11" t="s">
        <v>8315</v>
      </c>
      <c r="R3314" t="s">
        <v>8316</v>
      </c>
      <c r="S3314" s="15">
        <f t="shared" si="210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8"/>
        <v>116</v>
      </c>
      <c r="P3315" s="9">
        <f t="shared" si="209"/>
        <v>80.03</v>
      </c>
      <c r="Q3315" s="11" t="s">
        <v>8315</v>
      </c>
      <c r="R3315" t="s">
        <v>8316</v>
      </c>
      <c r="S3315" s="15">
        <f t="shared" si="210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8"/>
        <v>211</v>
      </c>
      <c r="P3316" s="9">
        <f t="shared" si="209"/>
        <v>29.07</v>
      </c>
      <c r="Q3316" s="11" t="s">
        <v>8315</v>
      </c>
      <c r="R3316" t="s">
        <v>8316</v>
      </c>
      <c r="S3316" s="15">
        <f t="shared" si="210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8"/>
        <v>110</v>
      </c>
      <c r="P3317" s="9">
        <f t="shared" si="209"/>
        <v>49.44</v>
      </c>
      <c r="Q3317" s="11" t="s">
        <v>8315</v>
      </c>
      <c r="R3317" t="s">
        <v>8316</v>
      </c>
      <c r="S3317" s="15">
        <f t="shared" si="210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8"/>
        <v>100</v>
      </c>
      <c r="P3318" s="9">
        <f t="shared" si="209"/>
        <v>93.98</v>
      </c>
      <c r="Q3318" s="11" t="s">
        <v>8315</v>
      </c>
      <c r="R3318" t="s">
        <v>8316</v>
      </c>
      <c r="S3318" s="15">
        <f t="shared" si="210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8"/>
        <v>106</v>
      </c>
      <c r="P3319" s="9">
        <f t="shared" si="209"/>
        <v>61.94</v>
      </c>
      <c r="Q3319" s="11" t="s">
        <v>8315</v>
      </c>
      <c r="R3319" t="s">
        <v>8316</v>
      </c>
      <c r="S3319" s="15">
        <f t="shared" si="210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8"/>
        <v>126</v>
      </c>
      <c r="P3320" s="9">
        <f t="shared" si="209"/>
        <v>78.5</v>
      </c>
      <c r="Q3320" s="11" t="s">
        <v>8315</v>
      </c>
      <c r="R3320" t="s">
        <v>8316</v>
      </c>
      <c r="S3320" s="15">
        <f t="shared" si="210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8"/>
        <v>108</v>
      </c>
      <c r="P3321" s="9">
        <f t="shared" si="209"/>
        <v>33.75</v>
      </c>
      <c r="Q3321" s="11" t="s">
        <v>8315</v>
      </c>
      <c r="R3321" t="s">
        <v>8316</v>
      </c>
      <c r="S3321" s="15">
        <f t="shared" si="210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8"/>
        <v>101</v>
      </c>
      <c r="P3322" s="9">
        <f t="shared" si="209"/>
        <v>66.45</v>
      </c>
      <c r="Q3322" s="11" t="s">
        <v>8315</v>
      </c>
      <c r="R3322" t="s">
        <v>8316</v>
      </c>
      <c r="S3322" s="15">
        <f t="shared" si="210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8"/>
        <v>107</v>
      </c>
      <c r="P3323" s="9">
        <f t="shared" si="209"/>
        <v>35.799999999999997</v>
      </c>
      <c r="Q3323" s="11" t="s">
        <v>8315</v>
      </c>
      <c r="R3323" t="s">
        <v>8316</v>
      </c>
      <c r="S3323" s="15">
        <f t="shared" si="210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8"/>
        <v>102</v>
      </c>
      <c r="P3324" s="9">
        <f t="shared" si="209"/>
        <v>145.65</v>
      </c>
      <c r="Q3324" s="11" t="s">
        <v>8315</v>
      </c>
      <c r="R3324" t="s">
        <v>8316</v>
      </c>
      <c r="S3324" s="15">
        <f t="shared" si="210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8"/>
        <v>126</v>
      </c>
      <c r="P3325" s="9">
        <f t="shared" si="209"/>
        <v>25.69</v>
      </c>
      <c r="Q3325" s="11" t="s">
        <v>8315</v>
      </c>
      <c r="R3325" t="s">
        <v>8316</v>
      </c>
      <c r="S3325" s="15">
        <f t="shared" si="210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8"/>
        <v>102</v>
      </c>
      <c r="P3326" s="9">
        <f t="shared" si="209"/>
        <v>152.5</v>
      </c>
      <c r="Q3326" s="11" t="s">
        <v>8315</v>
      </c>
      <c r="R3326" t="s">
        <v>8316</v>
      </c>
      <c r="S3326" s="15">
        <f t="shared" si="210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8"/>
        <v>113</v>
      </c>
      <c r="P3327" s="9">
        <f t="shared" si="209"/>
        <v>30</v>
      </c>
      <c r="Q3327" s="11" t="s">
        <v>8315</v>
      </c>
      <c r="R3327" t="s">
        <v>8316</v>
      </c>
      <c r="S3327" s="15">
        <f t="shared" si="210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8"/>
        <v>101</v>
      </c>
      <c r="P3328" s="9">
        <f t="shared" si="209"/>
        <v>142.28</v>
      </c>
      <c r="Q3328" s="11" t="s">
        <v>8315</v>
      </c>
      <c r="R3328" t="s">
        <v>8316</v>
      </c>
      <c r="S3328" s="15">
        <f t="shared" si="210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8"/>
        <v>101</v>
      </c>
      <c r="P3329" s="9">
        <f t="shared" si="209"/>
        <v>24.55</v>
      </c>
      <c r="Q3329" s="11" t="s">
        <v>8315</v>
      </c>
      <c r="R3329" t="s">
        <v>8316</v>
      </c>
      <c r="S3329" s="15">
        <f t="shared" si="210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8"/>
        <v>146</v>
      </c>
      <c r="P3330" s="9">
        <f t="shared" si="209"/>
        <v>292.77999999999997</v>
      </c>
      <c r="Q3330" s="11" t="s">
        <v>8315</v>
      </c>
      <c r="R3330" t="s">
        <v>8316</v>
      </c>
      <c r="S3330" s="15">
        <f t="shared" si="210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9">
        <f t="shared" si="209"/>
        <v>44.92</v>
      </c>
      <c r="Q3331" s="11" t="s">
        <v>8315</v>
      </c>
      <c r="R3331" t="s">
        <v>8316</v>
      </c>
      <c r="S3331" s="15">
        <f t="shared" si="210"/>
        <v>41837.323009259257</v>
      </c>
      <c r="T3331">
        <f t="shared" si="207"/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>
        <f t="shared" ref="T3332:T3395" si="211">YEAR(S3332)</f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ref="O3338:O3401" si="212">ROUND(E3338/D3338*100,0)</f>
        <v>100</v>
      </c>
      <c r="P3338" s="9">
        <f t="shared" ref="P3338:P3401" si="213">IFERROR(ROUND(E3338/L3338,2),0)</f>
        <v>27.78</v>
      </c>
      <c r="Q3338" s="11" t="s">
        <v>8315</v>
      </c>
      <c r="R3338" t="s">
        <v>8316</v>
      </c>
      <c r="S3338" s="15">
        <f t="shared" ref="S3338:S3401" si="214">(((J3338/60)/60)/24)+DATE(1970,1,1)</f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2"/>
        <v>110</v>
      </c>
      <c r="P3339" s="9">
        <f t="shared" si="213"/>
        <v>81.03</v>
      </c>
      <c r="Q3339" s="11" t="s">
        <v>8315</v>
      </c>
      <c r="R3339" t="s">
        <v>8316</v>
      </c>
      <c r="S3339" s="15">
        <f t="shared" si="214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2"/>
        <v>102</v>
      </c>
      <c r="P3340" s="9">
        <f t="shared" si="213"/>
        <v>136.85</v>
      </c>
      <c r="Q3340" s="11" t="s">
        <v>8315</v>
      </c>
      <c r="R3340" t="s">
        <v>8316</v>
      </c>
      <c r="S3340" s="15">
        <f t="shared" si="214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2"/>
        <v>104</v>
      </c>
      <c r="P3341" s="9">
        <f t="shared" si="213"/>
        <v>177.62</v>
      </c>
      <c r="Q3341" s="11" t="s">
        <v>8315</v>
      </c>
      <c r="R3341" t="s">
        <v>8316</v>
      </c>
      <c r="S3341" s="15">
        <f t="shared" si="214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2"/>
        <v>138</v>
      </c>
      <c r="P3342" s="9">
        <f t="shared" si="213"/>
        <v>109.08</v>
      </c>
      <c r="Q3342" s="11" t="s">
        <v>8315</v>
      </c>
      <c r="R3342" t="s">
        <v>8316</v>
      </c>
      <c r="S3342" s="15">
        <f t="shared" si="214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2"/>
        <v>100</v>
      </c>
      <c r="P3343" s="9">
        <f t="shared" si="213"/>
        <v>119.64</v>
      </c>
      <c r="Q3343" s="11" t="s">
        <v>8315</v>
      </c>
      <c r="R3343" t="s">
        <v>8316</v>
      </c>
      <c r="S3343" s="15">
        <f t="shared" si="214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2"/>
        <v>102</v>
      </c>
      <c r="P3344" s="9">
        <f t="shared" si="213"/>
        <v>78.209999999999994</v>
      </c>
      <c r="Q3344" s="11" t="s">
        <v>8315</v>
      </c>
      <c r="R3344" t="s">
        <v>8316</v>
      </c>
      <c r="S3344" s="15">
        <f t="shared" si="214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2"/>
        <v>171</v>
      </c>
      <c r="P3345" s="9">
        <f t="shared" si="213"/>
        <v>52.17</v>
      </c>
      <c r="Q3345" s="11" t="s">
        <v>8315</v>
      </c>
      <c r="R3345" t="s">
        <v>8316</v>
      </c>
      <c r="S3345" s="15">
        <f t="shared" si="214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2"/>
        <v>101</v>
      </c>
      <c r="P3346" s="9">
        <f t="shared" si="213"/>
        <v>114.13</v>
      </c>
      <c r="Q3346" s="11" t="s">
        <v>8315</v>
      </c>
      <c r="R3346" t="s">
        <v>8316</v>
      </c>
      <c r="S3346" s="15">
        <f t="shared" si="214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2"/>
        <v>130</v>
      </c>
      <c r="P3347" s="9">
        <f t="shared" si="213"/>
        <v>50</v>
      </c>
      <c r="Q3347" s="11" t="s">
        <v>8315</v>
      </c>
      <c r="R3347" t="s">
        <v>8316</v>
      </c>
      <c r="S3347" s="15">
        <f t="shared" si="214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2"/>
        <v>110</v>
      </c>
      <c r="P3348" s="9">
        <f t="shared" si="213"/>
        <v>91.67</v>
      </c>
      <c r="Q3348" s="11" t="s">
        <v>8315</v>
      </c>
      <c r="R3348" t="s">
        <v>8316</v>
      </c>
      <c r="S3348" s="15">
        <f t="shared" si="214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2"/>
        <v>119</v>
      </c>
      <c r="P3349" s="9">
        <f t="shared" si="213"/>
        <v>108.59</v>
      </c>
      <c r="Q3349" s="11" t="s">
        <v>8315</v>
      </c>
      <c r="R3349" t="s">
        <v>8316</v>
      </c>
      <c r="S3349" s="15">
        <f t="shared" si="214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2"/>
        <v>100</v>
      </c>
      <c r="P3350" s="9">
        <f t="shared" si="213"/>
        <v>69.819999999999993</v>
      </c>
      <c r="Q3350" s="11" t="s">
        <v>8315</v>
      </c>
      <c r="R3350" t="s">
        <v>8316</v>
      </c>
      <c r="S3350" s="15">
        <f t="shared" si="214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2"/>
        <v>153</v>
      </c>
      <c r="P3351" s="9">
        <f t="shared" si="213"/>
        <v>109.57</v>
      </c>
      <c r="Q3351" s="11" t="s">
        <v>8315</v>
      </c>
      <c r="R3351" t="s">
        <v>8316</v>
      </c>
      <c r="S3351" s="15">
        <f t="shared" si="214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2"/>
        <v>104</v>
      </c>
      <c r="P3352" s="9">
        <f t="shared" si="213"/>
        <v>71.67</v>
      </c>
      <c r="Q3352" s="11" t="s">
        <v>8315</v>
      </c>
      <c r="R3352" t="s">
        <v>8316</v>
      </c>
      <c r="S3352" s="15">
        <f t="shared" si="214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2"/>
        <v>101</v>
      </c>
      <c r="P3353" s="9">
        <f t="shared" si="213"/>
        <v>93.61</v>
      </c>
      <c r="Q3353" s="11" t="s">
        <v>8315</v>
      </c>
      <c r="R3353" t="s">
        <v>8316</v>
      </c>
      <c r="S3353" s="15">
        <f t="shared" si="214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2"/>
        <v>108</v>
      </c>
      <c r="P3354" s="9">
        <f t="shared" si="213"/>
        <v>76.8</v>
      </c>
      <c r="Q3354" s="11" t="s">
        <v>8315</v>
      </c>
      <c r="R3354" t="s">
        <v>8316</v>
      </c>
      <c r="S3354" s="15">
        <f t="shared" si="214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2"/>
        <v>315</v>
      </c>
      <c r="P3355" s="9">
        <f t="shared" si="213"/>
        <v>35.799999999999997</v>
      </c>
      <c r="Q3355" s="11" t="s">
        <v>8315</v>
      </c>
      <c r="R3355" t="s">
        <v>8316</v>
      </c>
      <c r="S3355" s="15">
        <f t="shared" si="214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2"/>
        <v>102</v>
      </c>
      <c r="P3356" s="9">
        <f t="shared" si="213"/>
        <v>55.6</v>
      </c>
      <c r="Q3356" s="11" t="s">
        <v>8315</v>
      </c>
      <c r="R3356" t="s">
        <v>8316</v>
      </c>
      <c r="S3356" s="15">
        <f t="shared" si="214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2"/>
        <v>126</v>
      </c>
      <c r="P3357" s="9">
        <f t="shared" si="213"/>
        <v>147.33000000000001</v>
      </c>
      <c r="Q3357" s="11" t="s">
        <v>8315</v>
      </c>
      <c r="R3357" t="s">
        <v>8316</v>
      </c>
      <c r="S3357" s="15">
        <f t="shared" si="214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2"/>
        <v>101</v>
      </c>
      <c r="P3358" s="9">
        <f t="shared" si="213"/>
        <v>56.33</v>
      </c>
      <c r="Q3358" s="11" t="s">
        <v>8315</v>
      </c>
      <c r="R3358" t="s">
        <v>8316</v>
      </c>
      <c r="S3358" s="15">
        <f t="shared" si="214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2"/>
        <v>101</v>
      </c>
      <c r="P3359" s="9">
        <f t="shared" si="213"/>
        <v>96.19</v>
      </c>
      <c r="Q3359" s="11" t="s">
        <v>8315</v>
      </c>
      <c r="R3359" t="s">
        <v>8316</v>
      </c>
      <c r="S3359" s="15">
        <f t="shared" si="214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2"/>
        <v>103</v>
      </c>
      <c r="P3360" s="9">
        <f t="shared" si="213"/>
        <v>63.57</v>
      </c>
      <c r="Q3360" s="11" t="s">
        <v>8315</v>
      </c>
      <c r="R3360" t="s">
        <v>8316</v>
      </c>
      <c r="S3360" s="15">
        <f t="shared" si="214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2"/>
        <v>106</v>
      </c>
      <c r="P3361" s="9">
        <f t="shared" si="213"/>
        <v>184.78</v>
      </c>
      <c r="Q3361" s="11" t="s">
        <v>8315</v>
      </c>
      <c r="R3361" t="s">
        <v>8316</v>
      </c>
      <c r="S3361" s="15">
        <f t="shared" si="214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2"/>
        <v>101</v>
      </c>
      <c r="P3362" s="9">
        <f t="shared" si="213"/>
        <v>126.72</v>
      </c>
      <c r="Q3362" s="11" t="s">
        <v>8315</v>
      </c>
      <c r="R3362" t="s">
        <v>8316</v>
      </c>
      <c r="S3362" s="15">
        <f t="shared" si="214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2"/>
        <v>113</v>
      </c>
      <c r="P3363" s="9">
        <f t="shared" si="213"/>
        <v>83.43</v>
      </c>
      <c r="Q3363" s="11" t="s">
        <v>8315</v>
      </c>
      <c r="R3363" t="s">
        <v>8316</v>
      </c>
      <c r="S3363" s="15">
        <f t="shared" si="214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2"/>
        <v>218</v>
      </c>
      <c r="P3364" s="9">
        <f t="shared" si="213"/>
        <v>54.5</v>
      </c>
      <c r="Q3364" s="11" t="s">
        <v>8315</v>
      </c>
      <c r="R3364" t="s">
        <v>8316</v>
      </c>
      <c r="S3364" s="15">
        <f t="shared" si="214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2"/>
        <v>101</v>
      </c>
      <c r="P3365" s="9">
        <f t="shared" si="213"/>
        <v>302.31</v>
      </c>
      <c r="Q3365" s="11" t="s">
        <v>8315</v>
      </c>
      <c r="R3365" t="s">
        <v>8316</v>
      </c>
      <c r="S3365" s="15">
        <f t="shared" si="214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2"/>
        <v>106</v>
      </c>
      <c r="P3366" s="9">
        <f t="shared" si="213"/>
        <v>44.14</v>
      </c>
      <c r="Q3366" s="11" t="s">
        <v>8315</v>
      </c>
      <c r="R3366" t="s">
        <v>8316</v>
      </c>
      <c r="S3366" s="15">
        <f t="shared" si="214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2"/>
        <v>104</v>
      </c>
      <c r="P3367" s="9">
        <f t="shared" si="213"/>
        <v>866.67</v>
      </c>
      <c r="Q3367" s="11" t="s">
        <v>8315</v>
      </c>
      <c r="R3367" t="s">
        <v>8316</v>
      </c>
      <c r="S3367" s="15">
        <f t="shared" si="214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2"/>
        <v>221</v>
      </c>
      <c r="P3368" s="9">
        <f t="shared" si="213"/>
        <v>61.39</v>
      </c>
      <c r="Q3368" s="11" t="s">
        <v>8315</v>
      </c>
      <c r="R3368" t="s">
        <v>8316</v>
      </c>
      <c r="S3368" s="15">
        <f t="shared" si="214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2"/>
        <v>119</v>
      </c>
      <c r="P3369" s="9">
        <f t="shared" si="213"/>
        <v>29.67</v>
      </c>
      <c r="Q3369" s="11" t="s">
        <v>8315</v>
      </c>
      <c r="R3369" t="s">
        <v>8316</v>
      </c>
      <c r="S3369" s="15">
        <f t="shared" si="214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2"/>
        <v>105</v>
      </c>
      <c r="P3370" s="9">
        <f t="shared" si="213"/>
        <v>45.48</v>
      </c>
      <c r="Q3370" s="11" t="s">
        <v>8315</v>
      </c>
      <c r="R3370" t="s">
        <v>8316</v>
      </c>
      <c r="S3370" s="15">
        <f t="shared" si="214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2"/>
        <v>104</v>
      </c>
      <c r="P3371" s="9">
        <f t="shared" si="213"/>
        <v>96.2</v>
      </c>
      <c r="Q3371" s="11" t="s">
        <v>8315</v>
      </c>
      <c r="R3371" t="s">
        <v>8316</v>
      </c>
      <c r="S3371" s="15">
        <f t="shared" si="214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2"/>
        <v>118</v>
      </c>
      <c r="P3372" s="9">
        <f t="shared" si="213"/>
        <v>67.92</v>
      </c>
      <c r="Q3372" s="11" t="s">
        <v>8315</v>
      </c>
      <c r="R3372" t="s">
        <v>8316</v>
      </c>
      <c r="S3372" s="15">
        <f t="shared" si="214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2"/>
        <v>139</v>
      </c>
      <c r="P3373" s="9">
        <f t="shared" si="213"/>
        <v>30.78</v>
      </c>
      <c r="Q3373" s="11" t="s">
        <v>8315</v>
      </c>
      <c r="R3373" t="s">
        <v>8316</v>
      </c>
      <c r="S3373" s="15">
        <f t="shared" si="214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2"/>
        <v>104</v>
      </c>
      <c r="P3374" s="9">
        <f t="shared" si="213"/>
        <v>38.33</v>
      </c>
      <c r="Q3374" s="11" t="s">
        <v>8315</v>
      </c>
      <c r="R3374" t="s">
        <v>8316</v>
      </c>
      <c r="S3374" s="15">
        <f t="shared" si="214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2"/>
        <v>100</v>
      </c>
      <c r="P3375" s="9">
        <f t="shared" si="213"/>
        <v>66.83</v>
      </c>
      <c r="Q3375" s="11" t="s">
        <v>8315</v>
      </c>
      <c r="R3375" t="s">
        <v>8316</v>
      </c>
      <c r="S3375" s="15">
        <f t="shared" si="214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2"/>
        <v>107</v>
      </c>
      <c r="P3376" s="9">
        <f t="shared" si="213"/>
        <v>71.73</v>
      </c>
      <c r="Q3376" s="11" t="s">
        <v>8315</v>
      </c>
      <c r="R3376" t="s">
        <v>8316</v>
      </c>
      <c r="S3376" s="15">
        <f t="shared" si="214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2"/>
        <v>100</v>
      </c>
      <c r="P3377" s="9">
        <f t="shared" si="213"/>
        <v>176.47</v>
      </c>
      <c r="Q3377" s="11" t="s">
        <v>8315</v>
      </c>
      <c r="R3377" t="s">
        <v>8316</v>
      </c>
      <c r="S3377" s="15">
        <f t="shared" si="214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2"/>
        <v>100</v>
      </c>
      <c r="P3378" s="9">
        <f t="shared" si="213"/>
        <v>421.11</v>
      </c>
      <c r="Q3378" s="11" t="s">
        <v>8315</v>
      </c>
      <c r="R3378" t="s">
        <v>8316</v>
      </c>
      <c r="S3378" s="15">
        <f t="shared" si="214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2"/>
        <v>101</v>
      </c>
      <c r="P3379" s="9">
        <f t="shared" si="213"/>
        <v>104.99</v>
      </c>
      <c r="Q3379" s="11" t="s">
        <v>8315</v>
      </c>
      <c r="R3379" t="s">
        <v>8316</v>
      </c>
      <c r="S3379" s="15">
        <f t="shared" si="214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2"/>
        <v>108</v>
      </c>
      <c r="P3380" s="9">
        <f t="shared" si="213"/>
        <v>28.19</v>
      </c>
      <c r="Q3380" s="11" t="s">
        <v>8315</v>
      </c>
      <c r="R3380" t="s">
        <v>8316</v>
      </c>
      <c r="S3380" s="15">
        <f t="shared" si="214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2"/>
        <v>104</v>
      </c>
      <c r="P3381" s="9">
        <f t="shared" si="213"/>
        <v>54.55</v>
      </c>
      <c r="Q3381" s="11" t="s">
        <v>8315</v>
      </c>
      <c r="R3381" t="s">
        <v>8316</v>
      </c>
      <c r="S3381" s="15">
        <f t="shared" si="214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2"/>
        <v>104</v>
      </c>
      <c r="P3382" s="9">
        <f t="shared" si="213"/>
        <v>111.89</v>
      </c>
      <c r="Q3382" s="11" t="s">
        <v>8315</v>
      </c>
      <c r="R3382" t="s">
        <v>8316</v>
      </c>
      <c r="S3382" s="15">
        <f t="shared" si="214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2"/>
        <v>102</v>
      </c>
      <c r="P3383" s="9">
        <f t="shared" si="213"/>
        <v>85.21</v>
      </c>
      <c r="Q3383" s="11" t="s">
        <v>8315</v>
      </c>
      <c r="R3383" t="s">
        <v>8316</v>
      </c>
      <c r="S3383" s="15">
        <f t="shared" si="214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2"/>
        <v>101</v>
      </c>
      <c r="P3384" s="9">
        <f t="shared" si="213"/>
        <v>76.650000000000006</v>
      </c>
      <c r="Q3384" s="11" t="s">
        <v>8315</v>
      </c>
      <c r="R3384" t="s">
        <v>8316</v>
      </c>
      <c r="S3384" s="15">
        <f t="shared" si="214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2"/>
        <v>112</v>
      </c>
      <c r="P3385" s="9">
        <f t="shared" si="213"/>
        <v>65.17</v>
      </c>
      <c r="Q3385" s="11" t="s">
        <v>8315</v>
      </c>
      <c r="R3385" t="s">
        <v>8316</v>
      </c>
      <c r="S3385" s="15">
        <f t="shared" si="214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2"/>
        <v>100</v>
      </c>
      <c r="P3386" s="9">
        <f t="shared" si="213"/>
        <v>93.76</v>
      </c>
      <c r="Q3386" s="11" t="s">
        <v>8315</v>
      </c>
      <c r="R3386" t="s">
        <v>8316</v>
      </c>
      <c r="S3386" s="15">
        <f t="shared" si="214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2"/>
        <v>100</v>
      </c>
      <c r="P3387" s="9">
        <f t="shared" si="213"/>
        <v>133.33000000000001</v>
      </c>
      <c r="Q3387" s="11" t="s">
        <v>8315</v>
      </c>
      <c r="R3387" t="s">
        <v>8316</v>
      </c>
      <c r="S3387" s="15">
        <f t="shared" si="214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2"/>
        <v>105</v>
      </c>
      <c r="P3388" s="9">
        <f t="shared" si="213"/>
        <v>51.22</v>
      </c>
      <c r="Q3388" s="11" t="s">
        <v>8315</v>
      </c>
      <c r="R3388" t="s">
        <v>8316</v>
      </c>
      <c r="S3388" s="15">
        <f t="shared" si="214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2"/>
        <v>117</v>
      </c>
      <c r="P3389" s="9">
        <f t="shared" si="213"/>
        <v>100.17</v>
      </c>
      <c r="Q3389" s="11" t="s">
        <v>8315</v>
      </c>
      <c r="R3389" t="s">
        <v>8316</v>
      </c>
      <c r="S3389" s="15">
        <f t="shared" si="214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2"/>
        <v>104</v>
      </c>
      <c r="P3390" s="9">
        <f t="shared" si="213"/>
        <v>34.6</v>
      </c>
      <c r="Q3390" s="11" t="s">
        <v>8315</v>
      </c>
      <c r="R3390" t="s">
        <v>8316</v>
      </c>
      <c r="S3390" s="15">
        <f t="shared" si="214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2"/>
        <v>115</v>
      </c>
      <c r="P3391" s="9">
        <f t="shared" si="213"/>
        <v>184.68</v>
      </c>
      <c r="Q3391" s="11" t="s">
        <v>8315</v>
      </c>
      <c r="R3391" t="s">
        <v>8316</v>
      </c>
      <c r="S3391" s="15">
        <f t="shared" si="214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2"/>
        <v>102</v>
      </c>
      <c r="P3392" s="9">
        <f t="shared" si="213"/>
        <v>69.819999999999993</v>
      </c>
      <c r="Q3392" s="11" t="s">
        <v>8315</v>
      </c>
      <c r="R3392" t="s">
        <v>8316</v>
      </c>
      <c r="S3392" s="15">
        <f t="shared" si="214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2"/>
        <v>223</v>
      </c>
      <c r="P3393" s="9">
        <f t="shared" si="213"/>
        <v>61.94</v>
      </c>
      <c r="Q3393" s="11" t="s">
        <v>8315</v>
      </c>
      <c r="R3393" t="s">
        <v>8316</v>
      </c>
      <c r="S3393" s="15">
        <f t="shared" si="214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2"/>
        <v>100</v>
      </c>
      <c r="P3394" s="9">
        <f t="shared" si="213"/>
        <v>41.67</v>
      </c>
      <c r="Q3394" s="11" t="s">
        <v>8315</v>
      </c>
      <c r="R3394" t="s">
        <v>8316</v>
      </c>
      <c r="S3394" s="15">
        <f t="shared" si="214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9">
        <f t="shared" si="213"/>
        <v>36.07</v>
      </c>
      <c r="Q3395" s="11" t="s">
        <v>8315</v>
      </c>
      <c r="R3395" t="s">
        <v>8316</v>
      </c>
      <c r="S3395" s="15">
        <f t="shared" si="214"/>
        <v>41923.921643518523</v>
      </c>
      <c r="T3395">
        <f t="shared" si="211"/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>
        <f t="shared" ref="T3396:T3459" si="215">YEAR(S3396)</f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ref="O3402:O3465" si="216">ROUND(E3402/D3402*100,0)</f>
        <v>100</v>
      </c>
      <c r="P3402" s="9">
        <f t="shared" ref="P3402:P3465" si="217">IFERROR(ROUND(E3402/L3402,2),0)</f>
        <v>118.13</v>
      </c>
      <c r="Q3402" s="11" t="s">
        <v>8315</v>
      </c>
      <c r="R3402" t="s">
        <v>8316</v>
      </c>
      <c r="S3402" s="15">
        <f t="shared" ref="S3402:S3465" si="218">(((J3402/60)/60)/24)+DATE(1970,1,1)</f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6"/>
        <v>102</v>
      </c>
      <c r="P3403" s="9">
        <f t="shared" si="217"/>
        <v>44.76</v>
      </c>
      <c r="Q3403" s="11" t="s">
        <v>8315</v>
      </c>
      <c r="R3403" t="s">
        <v>8316</v>
      </c>
      <c r="S3403" s="15">
        <f t="shared" si="218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6"/>
        <v>110</v>
      </c>
      <c r="P3404" s="9">
        <f t="shared" si="217"/>
        <v>99.79</v>
      </c>
      <c r="Q3404" s="11" t="s">
        <v>8315</v>
      </c>
      <c r="R3404" t="s">
        <v>8316</v>
      </c>
      <c r="S3404" s="15">
        <f t="shared" si="218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6"/>
        <v>100</v>
      </c>
      <c r="P3405" s="9">
        <f t="shared" si="217"/>
        <v>117.65</v>
      </c>
      <c r="Q3405" s="11" t="s">
        <v>8315</v>
      </c>
      <c r="R3405" t="s">
        <v>8316</v>
      </c>
      <c r="S3405" s="15">
        <f t="shared" si="218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6"/>
        <v>122</v>
      </c>
      <c r="P3406" s="9">
        <f t="shared" si="217"/>
        <v>203.33</v>
      </c>
      <c r="Q3406" s="11" t="s">
        <v>8315</v>
      </c>
      <c r="R3406" t="s">
        <v>8316</v>
      </c>
      <c r="S3406" s="15">
        <f t="shared" si="218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6"/>
        <v>138</v>
      </c>
      <c r="P3407" s="9">
        <f t="shared" si="217"/>
        <v>28.32</v>
      </c>
      <c r="Q3407" s="11" t="s">
        <v>8315</v>
      </c>
      <c r="R3407" t="s">
        <v>8316</v>
      </c>
      <c r="S3407" s="15">
        <f t="shared" si="218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6"/>
        <v>100</v>
      </c>
      <c r="P3408" s="9">
        <f t="shared" si="217"/>
        <v>110.23</v>
      </c>
      <c r="Q3408" s="11" t="s">
        <v>8315</v>
      </c>
      <c r="R3408" t="s">
        <v>8316</v>
      </c>
      <c r="S3408" s="15">
        <f t="shared" si="218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6"/>
        <v>107</v>
      </c>
      <c r="P3409" s="9">
        <f t="shared" si="217"/>
        <v>31.97</v>
      </c>
      <c r="Q3409" s="11" t="s">
        <v>8315</v>
      </c>
      <c r="R3409" t="s">
        <v>8316</v>
      </c>
      <c r="S3409" s="15">
        <f t="shared" si="218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6"/>
        <v>211</v>
      </c>
      <c r="P3410" s="9">
        <f t="shared" si="217"/>
        <v>58.61</v>
      </c>
      <c r="Q3410" s="11" t="s">
        <v>8315</v>
      </c>
      <c r="R3410" t="s">
        <v>8316</v>
      </c>
      <c r="S3410" s="15">
        <f t="shared" si="218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6"/>
        <v>124</v>
      </c>
      <c r="P3411" s="9">
        <f t="shared" si="217"/>
        <v>29.43</v>
      </c>
      <c r="Q3411" s="11" t="s">
        <v>8315</v>
      </c>
      <c r="R3411" t="s">
        <v>8316</v>
      </c>
      <c r="S3411" s="15">
        <f t="shared" si="218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6"/>
        <v>109</v>
      </c>
      <c r="P3412" s="9">
        <f t="shared" si="217"/>
        <v>81.38</v>
      </c>
      <c r="Q3412" s="11" t="s">
        <v>8315</v>
      </c>
      <c r="R3412" t="s">
        <v>8316</v>
      </c>
      <c r="S3412" s="15">
        <f t="shared" si="218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6"/>
        <v>104</v>
      </c>
      <c r="P3413" s="9">
        <f t="shared" si="217"/>
        <v>199.17</v>
      </c>
      <c r="Q3413" s="11" t="s">
        <v>8315</v>
      </c>
      <c r="R3413" t="s">
        <v>8316</v>
      </c>
      <c r="S3413" s="15">
        <f t="shared" si="218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6"/>
        <v>100</v>
      </c>
      <c r="P3414" s="9">
        <f t="shared" si="217"/>
        <v>115.38</v>
      </c>
      <c r="Q3414" s="11" t="s">
        <v>8315</v>
      </c>
      <c r="R3414" t="s">
        <v>8316</v>
      </c>
      <c r="S3414" s="15">
        <f t="shared" si="218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6"/>
        <v>130</v>
      </c>
      <c r="P3415" s="9">
        <f t="shared" si="217"/>
        <v>46.43</v>
      </c>
      <c r="Q3415" s="11" t="s">
        <v>8315</v>
      </c>
      <c r="R3415" t="s">
        <v>8316</v>
      </c>
      <c r="S3415" s="15">
        <f t="shared" si="218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6"/>
        <v>104</v>
      </c>
      <c r="P3416" s="9">
        <f t="shared" si="217"/>
        <v>70.569999999999993</v>
      </c>
      <c r="Q3416" s="11" t="s">
        <v>8315</v>
      </c>
      <c r="R3416" t="s">
        <v>8316</v>
      </c>
      <c r="S3416" s="15">
        <f t="shared" si="218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6"/>
        <v>100</v>
      </c>
      <c r="P3417" s="9">
        <f t="shared" si="217"/>
        <v>22.22</v>
      </c>
      <c r="Q3417" s="11" t="s">
        <v>8315</v>
      </c>
      <c r="R3417" t="s">
        <v>8316</v>
      </c>
      <c r="S3417" s="15">
        <f t="shared" si="218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6"/>
        <v>120</v>
      </c>
      <c r="P3418" s="9">
        <f t="shared" si="217"/>
        <v>159.47</v>
      </c>
      <c r="Q3418" s="11" t="s">
        <v>8315</v>
      </c>
      <c r="R3418" t="s">
        <v>8316</v>
      </c>
      <c r="S3418" s="15">
        <f t="shared" si="218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6"/>
        <v>100</v>
      </c>
      <c r="P3419" s="9">
        <f t="shared" si="217"/>
        <v>37.78</v>
      </c>
      <c r="Q3419" s="11" t="s">
        <v>8315</v>
      </c>
      <c r="R3419" t="s">
        <v>8316</v>
      </c>
      <c r="S3419" s="15">
        <f t="shared" si="218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6"/>
        <v>101</v>
      </c>
      <c r="P3420" s="9">
        <f t="shared" si="217"/>
        <v>72.05</v>
      </c>
      <c r="Q3420" s="11" t="s">
        <v>8315</v>
      </c>
      <c r="R3420" t="s">
        <v>8316</v>
      </c>
      <c r="S3420" s="15">
        <f t="shared" si="218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6"/>
        <v>107</v>
      </c>
      <c r="P3421" s="9">
        <f t="shared" si="217"/>
        <v>63.7</v>
      </c>
      <c r="Q3421" s="11" t="s">
        <v>8315</v>
      </c>
      <c r="R3421" t="s">
        <v>8316</v>
      </c>
      <c r="S3421" s="15">
        <f t="shared" si="218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6"/>
        <v>138</v>
      </c>
      <c r="P3422" s="9">
        <f t="shared" si="217"/>
        <v>28.41</v>
      </c>
      <c r="Q3422" s="11" t="s">
        <v>8315</v>
      </c>
      <c r="R3422" t="s">
        <v>8316</v>
      </c>
      <c r="S3422" s="15">
        <f t="shared" si="218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6"/>
        <v>101</v>
      </c>
      <c r="P3423" s="9">
        <f t="shared" si="217"/>
        <v>103.21</v>
      </c>
      <c r="Q3423" s="11" t="s">
        <v>8315</v>
      </c>
      <c r="R3423" t="s">
        <v>8316</v>
      </c>
      <c r="S3423" s="15">
        <f t="shared" si="218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6"/>
        <v>109</v>
      </c>
      <c r="P3424" s="9">
        <f t="shared" si="217"/>
        <v>71.150000000000006</v>
      </c>
      <c r="Q3424" s="11" t="s">
        <v>8315</v>
      </c>
      <c r="R3424" t="s">
        <v>8316</v>
      </c>
      <c r="S3424" s="15">
        <f t="shared" si="218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6"/>
        <v>140</v>
      </c>
      <c r="P3425" s="9">
        <f t="shared" si="217"/>
        <v>35</v>
      </c>
      <c r="Q3425" s="11" t="s">
        <v>8315</v>
      </c>
      <c r="R3425" t="s">
        <v>8316</v>
      </c>
      <c r="S3425" s="15">
        <f t="shared" si="218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6"/>
        <v>104</v>
      </c>
      <c r="P3426" s="9">
        <f t="shared" si="217"/>
        <v>81.78</v>
      </c>
      <c r="Q3426" s="11" t="s">
        <v>8315</v>
      </c>
      <c r="R3426" t="s">
        <v>8316</v>
      </c>
      <c r="S3426" s="15">
        <f t="shared" si="218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6"/>
        <v>103</v>
      </c>
      <c r="P3427" s="9">
        <f t="shared" si="217"/>
        <v>297.02999999999997</v>
      </c>
      <c r="Q3427" s="11" t="s">
        <v>8315</v>
      </c>
      <c r="R3427" t="s">
        <v>8316</v>
      </c>
      <c r="S3427" s="15">
        <f t="shared" si="218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6"/>
        <v>108</v>
      </c>
      <c r="P3428" s="9">
        <f t="shared" si="217"/>
        <v>46.61</v>
      </c>
      <c r="Q3428" s="11" t="s">
        <v>8315</v>
      </c>
      <c r="R3428" t="s">
        <v>8316</v>
      </c>
      <c r="S3428" s="15">
        <f t="shared" si="218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6"/>
        <v>100</v>
      </c>
      <c r="P3429" s="9">
        <f t="shared" si="217"/>
        <v>51.72</v>
      </c>
      <c r="Q3429" s="11" t="s">
        <v>8315</v>
      </c>
      <c r="R3429" t="s">
        <v>8316</v>
      </c>
      <c r="S3429" s="15">
        <f t="shared" si="218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6"/>
        <v>103</v>
      </c>
      <c r="P3430" s="9">
        <f t="shared" si="217"/>
        <v>40.29</v>
      </c>
      <c r="Q3430" s="11" t="s">
        <v>8315</v>
      </c>
      <c r="R3430" t="s">
        <v>8316</v>
      </c>
      <c r="S3430" s="15">
        <f t="shared" si="218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6"/>
        <v>130</v>
      </c>
      <c r="P3431" s="9">
        <f t="shared" si="217"/>
        <v>16.25</v>
      </c>
      <c r="Q3431" s="11" t="s">
        <v>8315</v>
      </c>
      <c r="R3431" t="s">
        <v>8316</v>
      </c>
      <c r="S3431" s="15">
        <f t="shared" si="218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6"/>
        <v>109</v>
      </c>
      <c r="P3432" s="9">
        <f t="shared" si="217"/>
        <v>30.15</v>
      </c>
      <c r="Q3432" s="11" t="s">
        <v>8315</v>
      </c>
      <c r="R3432" t="s">
        <v>8316</v>
      </c>
      <c r="S3432" s="15">
        <f t="shared" si="218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6"/>
        <v>100</v>
      </c>
      <c r="P3433" s="9">
        <f t="shared" si="217"/>
        <v>95.24</v>
      </c>
      <c r="Q3433" s="11" t="s">
        <v>8315</v>
      </c>
      <c r="R3433" t="s">
        <v>8316</v>
      </c>
      <c r="S3433" s="15">
        <f t="shared" si="218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6"/>
        <v>110</v>
      </c>
      <c r="P3434" s="9">
        <f t="shared" si="217"/>
        <v>52.21</v>
      </c>
      <c r="Q3434" s="11" t="s">
        <v>8315</v>
      </c>
      <c r="R3434" t="s">
        <v>8316</v>
      </c>
      <c r="S3434" s="15">
        <f t="shared" si="218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6"/>
        <v>100</v>
      </c>
      <c r="P3435" s="9">
        <f t="shared" si="217"/>
        <v>134.15</v>
      </c>
      <c r="Q3435" s="11" t="s">
        <v>8315</v>
      </c>
      <c r="R3435" t="s">
        <v>8316</v>
      </c>
      <c r="S3435" s="15">
        <f t="shared" si="218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6"/>
        <v>106</v>
      </c>
      <c r="P3436" s="9">
        <f t="shared" si="217"/>
        <v>62.83</v>
      </c>
      <c r="Q3436" s="11" t="s">
        <v>8315</v>
      </c>
      <c r="R3436" t="s">
        <v>8316</v>
      </c>
      <c r="S3436" s="15">
        <f t="shared" si="218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6"/>
        <v>112</v>
      </c>
      <c r="P3437" s="9">
        <f t="shared" si="217"/>
        <v>58.95</v>
      </c>
      <c r="Q3437" s="11" t="s">
        <v>8315</v>
      </c>
      <c r="R3437" t="s">
        <v>8316</v>
      </c>
      <c r="S3437" s="15">
        <f t="shared" si="218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6"/>
        <v>106</v>
      </c>
      <c r="P3438" s="9">
        <f t="shared" si="217"/>
        <v>143.11000000000001</v>
      </c>
      <c r="Q3438" s="11" t="s">
        <v>8315</v>
      </c>
      <c r="R3438" t="s">
        <v>8316</v>
      </c>
      <c r="S3438" s="15">
        <f t="shared" si="218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6"/>
        <v>101</v>
      </c>
      <c r="P3439" s="9">
        <f t="shared" si="217"/>
        <v>84.17</v>
      </c>
      <c r="Q3439" s="11" t="s">
        <v>8315</v>
      </c>
      <c r="R3439" t="s">
        <v>8316</v>
      </c>
      <c r="S3439" s="15">
        <f t="shared" si="218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6"/>
        <v>104</v>
      </c>
      <c r="P3440" s="9">
        <f t="shared" si="217"/>
        <v>186.07</v>
      </c>
      <c r="Q3440" s="11" t="s">
        <v>8315</v>
      </c>
      <c r="R3440" t="s">
        <v>8316</v>
      </c>
      <c r="S3440" s="15">
        <f t="shared" si="218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6"/>
        <v>135</v>
      </c>
      <c r="P3441" s="9">
        <f t="shared" si="217"/>
        <v>89.79</v>
      </c>
      <c r="Q3441" s="11" t="s">
        <v>8315</v>
      </c>
      <c r="R3441" t="s">
        <v>8316</v>
      </c>
      <c r="S3441" s="15">
        <f t="shared" si="218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6"/>
        <v>105</v>
      </c>
      <c r="P3442" s="9">
        <f t="shared" si="217"/>
        <v>64.16</v>
      </c>
      <c r="Q3442" s="11" t="s">
        <v>8315</v>
      </c>
      <c r="R3442" t="s">
        <v>8316</v>
      </c>
      <c r="S3442" s="15">
        <f t="shared" si="218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6"/>
        <v>103</v>
      </c>
      <c r="P3443" s="9">
        <f t="shared" si="217"/>
        <v>59.65</v>
      </c>
      <c r="Q3443" s="11" t="s">
        <v>8315</v>
      </c>
      <c r="R3443" t="s">
        <v>8316</v>
      </c>
      <c r="S3443" s="15">
        <f t="shared" si="218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6"/>
        <v>100</v>
      </c>
      <c r="P3444" s="9">
        <f t="shared" si="217"/>
        <v>31.25</v>
      </c>
      <c r="Q3444" s="11" t="s">
        <v>8315</v>
      </c>
      <c r="R3444" t="s">
        <v>8316</v>
      </c>
      <c r="S3444" s="15">
        <f t="shared" si="218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6"/>
        <v>186</v>
      </c>
      <c r="P3445" s="9">
        <f t="shared" si="217"/>
        <v>41.22</v>
      </c>
      <c r="Q3445" s="11" t="s">
        <v>8315</v>
      </c>
      <c r="R3445" t="s">
        <v>8316</v>
      </c>
      <c r="S3445" s="15">
        <f t="shared" si="218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6"/>
        <v>289</v>
      </c>
      <c r="P3446" s="9">
        <f t="shared" si="217"/>
        <v>43.35</v>
      </c>
      <c r="Q3446" s="11" t="s">
        <v>8315</v>
      </c>
      <c r="R3446" t="s">
        <v>8316</v>
      </c>
      <c r="S3446" s="15">
        <f t="shared" si="218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6"/>
        <v>100</v>
      </c>
      <c r="P3447" s="9">
        <f t="shared" si="217"/>
        <v>64.52</v>
      </c>
      <c r="Q3447" s="11" t="s">
        <v>8315</v>
      </c>
      <c r="R3447" t="s">
        <v>8316</v>
      </c>
      <c r="S3447" s="15">
        <f t="shared" si="218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6"/>
        <v>108</v>
      </c>
      <c r="P3448" s="9">
        <f t="shared" si="217"/>
        <v>43.28</v>
      </c>
      <c r="Q3448" s="11" t="s">
        <v>8315</v>
      </c>
      <c r="R3448" t="s">
        <v>8316</v>
      </c>
      <c r="S3448" s="15">
        <f t="shared" si="218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6"/>
        <v>108</v>
      </c>
      <c r="P3449" s="9">
        <f t="shared" si="217"/>
        <v>77</v>
      </c>
      <c r="Q3449" s="11" t="s">
        <v>8315</v>
      </c>
      <c r="R3449" t="s">
        <v>8316</v>
      </c>
      <c r="S3449" s="15">
        <f t="shared" si="218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6"/>
        <v>110</v>
      </c>
      <c r="P3450" s="9">
        <f t="shared" si="217"/>
        <v>51.22</v>
      </c>
      <c r="Q3450" s="11" t="s">
        <v>8315</v>
      </c>
      <c r="R3450" t="s">
        <v>8316</v>
      </c>
      <c r="S3450" s="15">
        <f t="shared" si="218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6"/>
        <v>171</v>
      </c>
      <c r="P3451" s="9">
        <f t="shared" si="217"/>
        <v>68.25</v>
      </c>
      <c r="Q3451" s="11" t="s">
        <v>8315</v>
      </c>
      <c r="R3451" t="s">
        <v>8316</v>
      </c>
      <c r="S3451" s="15">
        <f t="shared" si="218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6"/>
        <v>152</v>
      </c>
      <c r="P3452" s="9">
        <f t="shared" si="217"/>
        <v>19.489999999999998</v>
      </c>
      <c r="Q3452" s="11" t="s">
        <v>8315</v>
      </c>
      <c r="R3452" t="s">
        <v>8316</v>
      </c>
      <c r="S3452" s="15">
        <f t="shared" si="218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6"/>
        <v>101</v>
      </c>
      <c r="P3453" s="9">
        <f t="shared" si="217"/>
        <v>41.13</v>
      </c>
      <c r="Q3453" s="11" t="s">
        <v>8315</v>
      </c>
      <c r="R3453" t="s">
        <v>8316</v>
      </c>
      <c r="S3453" s="15">
        <f t="shared" si="218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6"/>
        <v>153</v>
      </c>
      <c r="P3454" s="9">
        <f t="shared" si="217"/>
        <v>41.41</v>
      </c>
      <c r="Q3454" s="11" t="s">
        <v>8315</v>
      </c>
      <c r="R3454" t="s">
        <v>8316</v>
      </c>
      <c r="S3454" s="15">
        <f t="shared" si="218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6"/>
        <v>128</v>
      </c>
      <c r="P3455" s="9">
        <f t="shared" si="217"/>
        <v>27.5</v>
      </c>
      <c r="Q3455" s="11" t="s">
        <v>8315</v>
      </c>
      <c r="R3455" t="s">
        <v>8316</v>
      </c>
      <c r="S3455" s="15">
        <f t="shared" si="218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6"/>
        <v>101</v>
      </c>
      <c r="P3456" s="9">
        <f t="shared" si="217"/>
        <v>33.57</v>
      </c>
      <c r="Q3456" s="11" t="s">
        <v>8315</v>
      </c>
      <c r="R3456" t="s">
        <v>8316</v>
      </c>
      <c r="S3456" s="15">
        <f t="shared" si="218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6"/>
        <v>101</v>
      </c>
      <c r="P3457" s="9">
        <f t="shared" si="217"/>
        <v>145.87</v>
      </c>
      <c r="Q3457" s="11" t="s">
        <v>8315</v>
      </c>
      <c r="R3457" t="s">
        <v>8316</v>
      </c>
      <c r="S3457" s="15">
        <f t="shared" si="218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6"/>
        <v>191</v>
      </c>
      <c r="P3458" s="9">
        <f t="shared" si="217"/>
        <v>358.69</v>
      </c>
      <c r="Q3458" s="11" t="s">
        <v>8315</v>
      </c>
      <c r="R3458" t="s">
        <v>8316</v>
      </c>
      <c r="S3458" s="15">
        <f t="shared" si="218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9">
        <f t="shared" si="217"/>
        <v>50.98</v>
      </c>
      <c r="Q3459" s="11" t="s">
        <v>8315</v>
      </c>
      <c r="R3459" t="s">
        <v>8316</v>
      </c>
      <c r="S3459" s="15">
        <f t="shared" si="218"/>
        <v>42016.706678240742</v>
      </c>
      <c r="T3459">
        <f t="shared" si="215"/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>
        <f t="shared" ref="T3460:T3523" si="219">YEAR(S3460)</f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ref="O3466:O3529" si="220">ROUND(E3466/D3466*100,0)</f>
        <v>102</v>
      </c>
      <c r="P3466" s="9">
        <f t="shared" ref="P3466:P3529" si="221">IFERROR(ROUND(E3466/L3466,2),0)</f>
        <v>55.01</v>
      </c>
      <c r="Q3466" s="11" t="s">
        <v>8315</v>
      </c>
      <c r="R3466" t="s">
        <v>8316</v>
      </c>
      <c r="S3466" s="15">
        <f t="shared" ref="S3466:S3529" si="222">(((J3466/60)/60)/24)+DATE(1970,1,1)</f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20"/>
        <v>103</v>
      </c>
      <c r="P3467" s="9">
        <f t="shared" si="221"/>
        <v>57.22</v>
      </c>
      <c r="Q3467" s="11" t="s">
        <v>8315</v>
      </c>
      <c r="R3467" t="s">
        <v>8316</v>
      </c>
      <c r="S3467" s="15">
        <f t="shared" si="222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20"/>
        <v>127</v>
      </c>
      <c r="P3468" s="9">
        <f t="shared" si="221"/>
        <v>72.95</v>
      </c>
      <c r="Q3468" s="11" t="s">
        <v>8315</v>
      </c>
      <c r="R3468" t="s">
        <v>8316</v>
      </c>
      <c r="S3468" s="15">
        <f t="shared" si="222"/>
        <v>42420.019097222219</v>
      </c>
      <c r="T3468">
        <f t="shared" si="219"/>
        <v>2016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20"/>
        <v>101</v>
      </c>
      <c r="P3469" s="9">
        <f t="shared" si="221"/>
        <v>64.47</v>
      </c>
      <c r="Q3469" s="11" t="s">
        <v>8315</v>
      </c>
      <c r="R3469" t="s">
        <v>8316</v>
      </c>
      <c r="S3469" s="15">
        <f t="shared" si="222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20"/>
        <v>122</v>
      </c>
      <c r="P3470" s="9">
        <f t="shared" si="221"/>
        <v>716.35</v>
      </c>
      <c r="Q3470" s="11" t="s">
        <v>8315</v>
      </c>
      <c r="R3470" t="s">
        <v>8316</v>
      </c>
      <c r="S3470" s="15">
        <f t="shared" si="222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20"/>
        <v>113</v>
      </c>
      <c r="P3471" s="9">
        <f t="shared" si="221"/>
        <v>50.4</v>
      </c>
      <c r="Q3471" s="11" t="s">
        <v>8315</v>
      </c>
      <c r="R3471" t="s">
        <v>8316</v>
      </c>
      <c r="S3471" s="15">
        <f t="shared" si="222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20"/>
        <v>150</v>
      </c>
      <c r="P3472" s="9">
        <f t="shared" si="221"/>
        <v>41.67</v>
      </c>
      <c r="Q3472" s="11" t="s">
        <v>8315</v>
      </c>
      <c r="R3472" t="s">
        <v>8316</v>
      </c>
      <c r="S3472" s="15">
        <f t="shared" si="222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20"/>
        <v>215</v>
      </c>
      <c r="P3473" s="9">
        <f t="shared" si="221"/>
        <v>35.770000000000003</v>
      </c>
      <c r="Q3473" s="11" t="s">
        <v>8315</v>
      </c>
      <c r="R3473" t="s">
        <v>8316</v>
      </c>
      <c r="S3473" s="15">
        <f t="shared" si="222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20"/>
        <v>102</v>
      </c>
      <c r="P3474" s="9">
        <f t="shared" si="221"/>
        <v>88.74</v>
      </c>
      <c r="Q3474" s="11" t="s">
        <v>8315</v>
      </c>
      <c r="R3474" t="s">
        <v>8316</v>
      </c>
      <c r="S3474" s="15">
        <f t="shared" si="222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20"/>
        <v>100</v>
      </c>
      <c r="P3475" s="9">
        <f t="shared" si="221"/>
        <v>148.47999999999999</v>
      </c>
      <c r="Q3475" s="11" t="s">
        <v>8315</v>
      </c>
      <c r="R3475" t="s">
        <v>8316</v>
      </c>
      <c r="S3475" s="15">
        <f t="shared" si="222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20"/>
        <v>101</v>
      </c>
      <c r="P3476" s="9">
        <f t="shared" si="221"/>
        <v>51.79</v>
      </c>
      <c r="Q3476" s="11" t="s">
        <v>8315</v>
      </c>
      <c r="R3476" t="s">
        <v>8316</v>
      </c>
      <c r="S3476" s="15">
        <f t="shared" si="222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20"/>
        <v>113</v>
      </c>
      <c r="P3477" s="9">
        <f t="shared" si="221"/>
        <v>20</v>
      </c>
      <c r="Q3477" s="11" t="s">
        <v>8315</v>
      </c>
      <c r="R3477" t="s">
        <v>8316</v>
      </c>
      <c r="S3477" s="15">
        <f t="shared" si="222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20"/>
        <v>104</v>
      </c>
      <c r="P3478" s="9">
        <f t="shared" si="221"/>
        <v>52</v>
      </c>
      <c r="Q3478" s="11" t="s">
        <v>8315</v>
      </c>
      <c r="R3478" t="s">
        <v>8316</v>
      </c>
      <c r="S3478" s="15">
        <f t="shared" si="222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20"/>
        <v>115</v>
      </c>
      <c r="P3479" s="9">
        <f t="shared" si="221"/>
        <v>53.23</v>
      </c>
      <c r="Q3479" s="11" t="s">
        <v>8315</v>
      </c>
      <c r="R3479" t="s">
        <v>8316</v>
      </c>
      <c r="S3479" s="15">
        <f t="shared" si="222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20"/>
        <v>113</v>
      </c>
      <c r="P3480" s="9">
        <f t="shared" si="221"/>
        <v>39.6</v>
      </c>
      <c r="Q3480" s="11" t="s">
        <v>8315</v>
      </c>
      <c r="R3480" t="s">
        <v>8316</v>
      </c>
      <c r="S3480" s="15">
        <f t="shared" si="222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20"/>
        <v>128</v>
      </c>
      <c r="P3481" s="9">
        <f t="shared" si="221"/>
        <v>34.25</v>
      </c>
      <c r="Q3481" s="11" t="s">
        <v>8315</v>
      </c>
      <c r="R3481" t="s">
        <v>8316</v>
      </c>
      <c r="S3481" s="15">
        <f t="shared" si="222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20"/>
        <v>143</v>
      </c>
      <c r="P3482" s="9">
        <f t="shared" si="221"/>
        <v>164.62</v>
      </c>
      <c r="Q3482" s="11" t="s">
        <v>8315</v>
      </c>
      <c r="R3482" t="s">
        <v>8316</v>
      </c>
      <c r="S3482" s="15">
        <f t="shared" si="222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20"/>
        <v>119</v>
      </c>
      <c r="P3483" s="9">
        <f t="shared" si="221"/>
        <v>125.05</v>
      </c>
      <c r="Q3483" s="11" t="s">
        <v>8315</v>
      </c>
      <c r="R3483" t="s">
        <v>8316</v>
      </c>
      <c r="S3483" s="15">
        <f t="shared" si="222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20"/>
        <v>138</v>
      </c>
      <c r="P3484" s="9">
        <f t="shared" si="221"/>
        <v>51.88</v>
      </c>
      <c r="Q3484" s="11" t="s">
        <v>8315</v>
      </c>
      <c r="R3484" t="s">
        <v>8316</v>
      </c>
      <c r="S3484" s="15">
        <f t="shared" si="222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20"/>
        <v>160</v>
      </c>
      <c r="P3485" s="9">
        <f t="shared" si="221"/>
        <v>40.29</v>
      </c>
      <c r="Q3485" s="11" t="s">
        <v>8315</v>
      </c>
      <c r="R3485" t="s">
        <v>8316</v>
      </c>
      <c r="S3485" s="15">
        <f t="shared" si="222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20"/>
        <v>114</v>
      </c>
      <c r="P3486" s="9">
        <f t="shared" si="221"/>
        <v>64.91</v>
      </c>
      <c r="Q3486" s="11" t="s">
        <v>8315</v>
      </c>
      <c r="R3486" t="s">
        <v>8316</v>
      </c>
      <c r="S3486" s="15">
        <f t="shared" si="222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20"/>
        <v>101</v>
      </c>
      <c r="P3487" s="9">
        <f t="shared" si="221"/>
        <v>55.33</v>
      </c>
      <c r="Q3487" s="11" t="s">
        <v>8315</v>
      </c>
      <c r="R3487" t="s">
        <v>8316</v>
      </c>
      <c r="S3487" s="15">
        <f t="shared" si="222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20"/>
        <v>155</v>
      </c>
      <c r="P3488" s="9">
        <f t="shared" si="221"/>
        <v>83.14</v>
      </c>
      <c r="Q3488" s="11" t="s">
        <v>8315</v>
      </c>
      <c r="R3488" t="s">
        <v>8316</v>
      </c>
      <c r="S3488" s="15">
        <f t="shared" si="222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0"/>
        <v>128</v>
      </c>
      <c r="P3489" s="9">
        <f t="shared" si="221"/>
        <v>38.71</v>
      </c>
      <c r="Q3489" s="11" t="s">
        <v>8315</v>
      </c>
      <c r="R3489" t="s">
        <v>8316</v>
      </c>
      <c r="S3489" s="15">
        <f t="shared" si="222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20"/>
        <v>121</v>
      </c>
      <c r="P3490" s="9">
        <f t="shared" si="221"/>
        <v>125.38</v>
      </c>
      <c r="Q3490" s="11" t="s">
        <v>8315</v>
      </c>
      <c r="R3490" t="s">
        <v>8316</v>
      </c>
      <c r="S3490" s="15">
        <f t="shared" si="222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20"/>
        <v>113</v>
      </c>
      <c r="P3491" s="9">
        <f t="shared" si="221"/>
        <v>78.260000000000005</v>
      </c>
      <c r="Q3491" s="11" t="s">
        <v>8315</v>
      </c>
      <c r="R3491" t="s">
        <v>8316</v>
      </c>
      <c r="S3491" s="15">
        <f t="shared" si="222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0"/>
        <v>128</v>
      </c>
      <c r="P3492" s="9">
        <f t="shared" si="221"/>
        <v>47.22</v>
      </c>
      <c r="Q3492" s="11" t="s">
        <v>8315</v>
      </c>
      <c r="R3492" t="s">
        <v>8316</v>
      </c>
      <c r="S3492" s="15">
        <f t="shared" si="222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20"/>
        <v>158</v>
      </c>
      <c r="P3493" s="9">
        <f t="shared" si="221"/>
        <v>79.099999999999994</v>
      </c>
      <c r="Q3493" s="11" t="s">
        <v>8315</v>
      </c>
      <c r="R3493" t="s">
        <v>8316</v>
      </c>
      <c r="S3493" s="15">
        <f t="shared" si="222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20"/>
        <v>105</v>
      </c>
      <c r="P3494" s="9">
        <f t="shared" si="221"/>
        <v>114.29</v>
      </c>
      <c r="Q3494" s="11" t="s">
        <v>8315</v>
      </c>
      <c r="R3494" t="s">
        <v>8316</v>
      </c>
      <c r="S3494" s="15">
        <f t="shared" si="222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20"/>
        <v>100</v>
      </c>
      <c r="P3495" s="9">
        <f t="shared" si="221"/>
        <v>51.72</v>
      </c>
      <c r="Q3495" s="11" t="s">
        <v>8315</v>
      </c>
      <c r="R3495" t="s">
        <v>8316</v>
      </c>
      <c r="S3495" s="15">
        <f t="shared" si="222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20"/>
        <v>100</v>
      </c>
      <c r="P3496" s="9">
        <f t="shared" si="221"/>
        <v>30.77</v>
      </c>
      <c r="Q3496" s="11" t="s">
        <v>8315</v>
      </c>
      <c r="R3496" t="s">
        <v>8316</v>
      </c>
      <c r="S3496" s="15">
        <f t="shared" si="222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20"/>
        <v>107</v>
      </c>
      <c r="P3497" s="9">
        <f t="shared" si="221"/>
        <v>74.209999999999994</v>
      </c>
      <c r="Q3497" s="11" t="s">
        <v>8315</v>
      </c>
      <c r="R3497" t="s">
        <v>8316</v>
      </c>
      <c r="S3497" s="15">
        <f t="shared" si="222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20"/>
        <v>124</v>
      </c>
      <c r="P3498" s="9">
        <f t="shared" si="221"/>
        <v>47.85</v>
      </c>
      <c r="Q3498" s="11" t="s">
        <v>8315</v>
      </c>
      <c r="R3498" t="s">
        <v>8316</v>
      </c>
      <c r="S3498" s="15">
        <f t="shared" si="222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20"/>
        <v>109</v>
      </c>
      <c r="P3499" s="9">
        <f t="shared" si="221"/>
        <v>34.409999999999997</v>
      </c>
      <c r="Q3499" s="11" t="s">
        <v>8315</v>
      </c>
      <c r="R3499" t="s">
        <v>8316</v>
      </c>
      <c r="S3499" s="15">
        <f t="shared" si="222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20"/>
        <v>102</v>
      </c>
      <c r="P3500" s="9">
        <f t="shared" si="221"/>
        <v>40.24</v>
      </c>
      <c r="Q3500" s="11" t="s">
        <v>8315</v>
      </c>
      <c r="R3500" t="s">
        <v>8316</v>
      </c>
      <c r="S3500" s="15">
        <f t="shared" si="222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20"/>
        <v>106</v>
      </c>
      <c r="P3501" s="9">
        <f t="shared" si="221"/>
        <v>60.29</v>
      </c>
      <c r="Q3501" s="11" t="s">
        <v>8315</v>
      </c>
      <c r="R3501" t="s">
        <v>8316</v>
      </c>
      <c r="S3501" s="15">
        <f t="shared" si="222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20"/>
        <v>106</v>
      </c>
      <c r="P3502" s="9">
        <f t="shared" si="221"/>
        <v>25.31</v>
      </c>
      <c r="Q3502" s="11" t="s">
        <v>8315</v>
      </c>
      <c r="R3502" t="s">
        <v>8316</v>
      </c>
      <c r="S3502" s="15">
        <f t="shared" si="222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20"/>
        <v>101</v>
      </c>
      <c r="P3503" s="9">
        <f t="shared" si="221"/>
        <v>35.950000000000003</v>
      </c>
      <c r="Q3503" s="11" t="s">
        <v>8315</v>
      </c>
      <c r="R3503" t="s">
        <v>8316</v>
      </c>
      <c r="S3503" s="15">
        <f t="shared" si="222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20"/>
        <v>105</v>
      </c>
      <c r="P3504" s="9">
        <f t="shared" si="221"/>
        <v>136</v>
      </c>
      <c r="Q3504" s="11" t="s">
        <v>8315</v>
      </c>
      <c r="R3504" t="s">
        <v>8316</v>
      </c>
      <c r="S3504" s="15">
        <f t="shared" si="222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20"/>
        <v>108</v>
      </c>
      <c r="P3505" s="9">
        <f t="shared" si="221"/>
        <v>70.760000000000005</v>
      </c>
      <c r="Q3505" s="11" t="s">
        <v>8315</v>
      </c>
      <c r="R3505" t="s">
        <v>8316</v>
      </c>
      <c r="S3505" s="15">
        <f t="shared" si="222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20"/>
        <v>100</v>
      </c>
      <c r="P3506" s="9">
        <f t="shared" si="221"/>
        <v>125</v>
      </c>
      <c r="Q3506" s="11" t="s">
        <v>8315</v>
      </c>
      <c r="R3506" t="s">
        <v>8316</v>
      </c>
      <c r="S3506" s="15">
        <f t="shared" si="222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20"/>
        <v>104</v>
      </c>
      <c r="P3507" s="9">
        <f t="shared" si="221"/>
        <v>66.510000000000005</v>
      </c>
      <c r="Q3507" s="11" t="s">
        <v>8315</v>
      </c>
      <c r="R3507" t="s">
        <v>8316</v>
      </c>
      <c r="S3507" s="15">
        <f t="shared" si="222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20"/>
        <v>102</v>
      </c>
      <c r="P3508" s="9">
        <f t="shared" si="221"/>
        <v>105</v>
      </c>
      <c r="Q3508" s="11" t="s">
        <v>8315</v>
      </c>
      <c r="R3508" t="s">
        <v>8316</v>
      </c>
      <c r="S3508" s="15">
        <f t="shared" si="222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20"/>
        <v>104</v>
      </c>
      <c r="P3509" s="9">
        <f t="shared" si="221"/>
        <v>145</v>
      </c>
      <c r="Q3509" s="11" t="s">
        <v>8315</v>
      </c>
      <c r="R3509" t="s">
        <v>8316</v>
      </c>
      <c r="S3509" s="15">
        <f t="shared" si="222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20"/>
        <v>180</v>
      </c>
      <c r="P3510" s="9">
        <f t="shared" si="221"/>
        <v>12</v>
      </c>
      <c r="Q3510" s="11" t="s">
        <v>8315</v>
      </c>
      <c r="R3510" t="s">
        <v>8316</v>
      </c>
      <c r="S3510" s="15">
        <f t="shared" si="222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20"/>
        <v>106</v>
      </c>
      <c r="P3511" s="9">
        <f t="shared" si="221"/>
        <v>96.67</v>
      </c>
      <c r="Q3511" s="11" t="s">
        <v>8315</v>
      </c>
      <c r="R3511" t="s">
        <v>8316</v>
      </c>
      <c r="S3511" s="15">
        <f t="shared" si="222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20"/>
        <v>101</v>
      </c>
      <c r="P3512" s="9">
        <f t="shared" si="221"/>
        <v>60.33</v>
      </c>
      <c r="Q3512" s="11" t="s">
        <v>8315</v>
      </c>
      <c r="R3512" t="s">
        <v>8316</v>
      </c>
      <c r="S3512" s="15">
        <f t="shared" si="222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20"/>
        <v>101</v>
      </c>
      <c r="P3513" s="9">
        <f t="shared" si="221"/>
        <v>79.89</v>
      </c>
      <c r="Q3513" s="11" t="s">
        <v>8315</v>
      </c>
      <c r="R3513" t="s">
        <v>8316</v>
      </c>
      <c r="S3513" s="15">
        <f t="shared" si="222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20"/>
        <v>100</v>
      </c>
      <c r="P3514" s="9">
        <f t="shared" si="221"/>
        <v>58.82</v>
      </c>
      <c r="Q3514" s="11" t="s">
        <v>8315</v>
      </c>
      <c r="R3514" t="s">
        <v>8316</v>
      </c>
      <c r="S3514" s="15">
        <f t="shared" si="222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20"/>
        <v>118</v>
      </c>
      <c r="P3515" s="9">
        <f t="shared" si="221"/>
        <v>75.34</v>
      </c>
      <c r="Q3515" s="11" t="s">
        <v>8315</v>
      </c>
      <c r="R3515" t="s">
        <v>8316</v>
      </c>
      <c r="S3515" s="15">
        <f t="shared" si="222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20"/>
        <v>110</v>
      </c>
      <c r="P3516" s="9">
        <f t="shared" si="221"/>
        <v>55</v>
      </c>
      <c r="Q3516" s="11" t="s">
        <v>8315</v>
      </c>
      <c r="R3516" t="s">
        <v>8316</v>
      </c>
      <c r="S3516" s="15">
        <f t="shared" si="222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20"/>
        <v>103</v>
      </c>
      <c r="P3517" s="9">
        <f t="shared" si="221"/>
        <v>66.959999999999994</v>
      </c>
      <c r="Q3517" s="11" t="s">
        <v>8315</v>
      </c>
      <c r="R3517" t="s">
        <v>8316</v>
      </c>
      <c r="S3517" s="15">
        <f t="shared" si="222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20"/>
        <v>100</v>
      </c>
      <c r="P3518" s="9">
        <f t="shared" si="221"/>
        <v>227.27</v>
      </c>
      <c r="Q3518" s="11" t="s">
        <v>8315</v>
      </c>
      <c r="R3518" t="s">
        <v>8316</v>
      </c>
      <c r="S3518" s="15">
        <f t="shared" si="222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0"/>
        <v>100</v>
      </c>
      <c r="P3519" s="9">
        <f t="shared" si="221"/>
        <v>307.69</v>
      </c>
      <c r="Q3519" s="11" t="s">
        <v>8315</v>
      </c>
      <c r="R3519" t="s">
        <v>8316</v>
      </c>
      <c r="S3519" s="15">
        <f t="shared" si="222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20"/>
        <v>110</v>
      </c>
      <c r="P3520" s="9">
        <f t="shared" si="221"/>
        <v>50.02</v>
      </c>
      <c r="Q3520" s="11" t="s">
        <v>8315</v>
      </c>
      <c r="R3520" t="s">
        <v>8316</v>
      </c>
      <c r="S3520" s="15">
        <f t="shared" si="222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0"/>
        <v>101</v>
      </c>
      <c r="P3521" s="9">
        <f t="shared" si="221"/>
        <v>72.39</v>
      </c>
      <c r="Q3521" s="11" t="s">
        <v>8315</v>
      </c>
      <c r="R3521" t="s">
        <v>8316</v>
      </c>
      <c r="S3521" s="15">
        <f t="shared" si="222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20"/>
        <v>101</v>
      </c>
      <c r="P3522" s="9">
        <f t="shared" si="221"/>
        <v>95.95</v>
      </c>
      <c r="Q3522" s="11" t="s">
        <v>8315</v>
      </c>
      <c r="R3522" t="s">
        <v>8316</v>
      </c>
      <c r="S3522" s="15">
        <f t="shared" si="222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9">
        <f t="shared" si="221"/>
        <v>45.62</v>
      </c>
      <c r="Q3523" s="11" t="s">
        <v>8315</v>
      </c>
      <c r="R3523" t="s">
        <v>8316</v>
      </c>
      <c r="S3523" s="15">
        <f t="shared" si="222"/>
        <v>41881.361342592594</v>
      </c>
      <c r="T3523">
        <f t="shared" si="219"/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>
        <f t="shared" ref="T3524:T3587" si="223">YEAR(S3524)</f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ref="O3530:O3593" si="224">ROUND(E3530/D3530*100,0)</f>
        <v>101</v>
      </c>
      <c r="P3530" s="9">
        <f t="shared" ref="P3530:P3593" si="225">IFERROR(ROUND(E3530/L3530,2),0)</f>
        <v>45.11</v>
      </c>
      <c r="Q3530" s="11" t="s">
        <v>8315</v>
      </c>
      <c r="R3530" t="s">
        <v>8316</v>
      </c>
      <c r="S3530" s="15">
        <f t="shared" ref="S3530:S3593" si="226">(((J3530/60)/60)/24)+DATE(1970,1,1)</f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4"/>
        <v>132</v>
      </c>
      <c r="P3531" s="9">
        <f t="shared" si="225"/>
        <v>36.67</v>
      </c>
      <c r="Q3531" s="11" t="s">
        <v>8315</v>
      </c>
      <c r="R3531" t="s">
        <v>8316</v>
      </c>
      <c r="S3531" s="15">
        <f t="shared" si="226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4"/>
        <v>100</v>
      </c>
      <c r="P3532" s="9">
        <f t="shared" si="225"/>
        <v>125</v>
      </c>
      <c r="Q3532" s="11" t="s">
        <v>8315</v>
      </c>
      <c r="R3532" t="s">
        <v>8316</v>
      </c>
      <c r="S3532" s="15">
        <f t="shared" si="226"/>
        <v>42442.623344907406</v>
      </c>
      <c r="T3532">
        <f t="shared" si="223"/>
        <v>2016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4"/>
        <v>128</v>
      </c>
      <c r="P3533" s="9">
        <f t="shared" si="225"/>
        <v>49.23</v>
      </c>
      <c r="Q3533" s="11" t="s">
        <v>8315</v>
      </c>
      <c r="R3533" t="s">
        <v>8316</v>
      </c>
      <c r="S3533" s="15">
        <f t="shared" si="226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4"/>
        <v>119</v>
      </c>
      <c r="P3534" s="9">
        <f t="shared" si="225"/>
        <v>42.3</v>
      </c>
      <c r="Q3534" s="11" t="s">
        <v>8315</v>
      </c>
      <c r="R3534" t="s">
        <v>8316</v>
      </c>
      <c r="S3534" s="15">
        <f t="shared" si="226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4"/>
        <v>126</v>
      </c>
      <c r="P3535" s="9">
        <f t="shared" si="225"/>
        <v>78.88</v>
      </c>
      <c r="Q3535" s="11" t="s">
        <v>8315</v>
      </c>
      <c r="R3535" t="s">
        <v>8316</v>
      </c>
      <c r="S3535" s="15">
        <f t="shared" si="226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4"/>
        <v>156</v>
      </c>
      <c r="P3536" s="9">
        <f t="shared" si="225"/>
        <v>38.28</v>
      </c>
      <c r="Q3536" s="11" t="s">
        <v>8315</v>
      </c>
      <c r="R3536" t="s">
        <v>8316</v>
      </c>
      <c r="S3536" s="15">
        <f t="shared" si="226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4"/>
        <v>103</v>
      </c>
      <c r="P3537" s="9">
        <f t="shared" si="225"/>
        <v>44.85</v>
      </c>
      <c r="Q3537" s="11" t="s">
        <v>8315</v>
      </c>
      <c r="R3537" t="s">
        <v>8316</v>
      </c>
      <c r="S3537" s="15">
        <f t="shared" si="226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4"/>
        <v>153</v>
      </c>
      <c r="P3538" s="9">
        <f t="shared" si="225"/>
        <v>13.53</v>
      </c>
      <c r="Q3538" s="11" t="s">
        <v>8315</v>
      </c>
      <c r="R3538" t="s">
        <v>8316</v>
      </c>
      <c r="S3538" s="15">
        <f t="shared" si="226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4"/>
        <v>180</v>
      </c>
      <c r="P3539" s="9">
        <f t="shared" si="225"/>
        <v>43.5</v>
      </c>
      <c r="Q3539" s="11" t="s">
        <v>8315</v>
      </c>
      <c r="R3539" t="s">
        <v>8316</v>
      </c>
      <c r="S3539" s="15">
        <f t="shared" si="226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4"/>
        <v>128</v>
      </c>
      <c r="P3540" s="9">
        <f t="shared" si="225"/>
        <v>30.95</v>
      </c>
      <c r="Q3540" s="11" t="s">
        <v>8315</v>
      </c>
      <c r="R3540" t="s">
        <v>8316</v>
      </c>
      <c r="S3540" s="15">
        <f t="shared" si="226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4"/>
        <v>120</v>
      </c>
      <c r="P3541" s="9">
        <f t="shared" si="225"/>
        <v>55.23</v>
      </c>
      <c r="Q3541" s="11" t="s">
        <v>8315</v>
      </c>
      <c r="R3541" t="s">
        <v>8316</v>
      </c>
      <c r="S3541" s="15">
        <f t="shared" si="226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4"/>
        <v>123</v>
      </c>
      <c r="P3542" s="9">
        <f t="shared" si="225"/>
        <v>46.13</v>
      </c>
      <c r="Q3542" s="11" t="s">
        <v>8315</v>
      </c>
      <c r="R3542" t="s">
        <v>8316</v>
      </c>
      <c r="S3542" s="15">
        <f t="shared" si="226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4"/>
        <v>105</v>
      </c>
      <c r="P3543" s="9">
        <f t="shared" si="225"/>
        <v>39.380000000000003</v>
      </c>
      <c r="Q3543" s="11" t="s">
        <v>8315</v>
      </c>
      <c r="R3543" t="s">
        <v>8316</v>
      </c>
      <c r="S3543" s="15">
        <f t="shared" si="226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4"/>
        <v>102</v>
      </c>
      <c r="P3544" s="9">
        <f t="shared" si="225"/>
        <v>66.150000000000006</v>
      </c>
      <c r="Q3544" s="11" t="s">
        <v>8315</v>
      </c>
      <c r="R3544" t="s">
        <v>8316</v>
      </c>
      <c r="S3544" s="15">
        <f t="shared" si="226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4"/>
        <v>105</v>
      </c>
      <c r="P3545" s="9">
        <f t="shared" si="225"/>
        <v>54.14</v>
      </c>
      <c r="Q3545" s="11" t="s">
        <v>8315</v>
      </c>
      <c r="R3545" t="s">
        <v>8316</v>
      </c>
      <c r="S3545" s="15">
        <f t="shared" si="226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4"/>
        <v>100</v>
      </c>
      <c r="P3546" s="9">
        <f t="shared" si="225"/>
        <v>104.17</v>
      </c>
      <c r="Q3546" s="11" t="s">
        <v>8315</v>
      </c>
      <c r="R3546" t="s">
        <v>8316</v>
      </c>
      <c r="S3546" s="15">
        <f t="shared" si="226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4"/>
        <v>100</v>
      </c>
      <c r="P3547" s="9">
        <f t="shared" si="225"/>
        <v>31.38</v>
      </c>
      <c r="Q3547" s="11" t="s">
        <v>8315</v>
      </c>
      <c r="R3547" t="s">
        <v>8316</v>
      </c>
      <c r="S3547" s="15">
        <f t="shared" si="226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4"/>
        <v>102</v>
      </c>
      <c r="P3548" s="9">
        <f t="shared" si="225"/>
        <v>59.21</v>
      </c>
      <c r="Q3548" s="11" t="s">
        <v>8315</v>
      </c>
      <c r="R3548" t="s">
        <v>8316</v>
      </c>
      <c r="S3548" s="15">
        <f t="shared" si="226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4"/>
        <v>114</v>
      </c>
      <c r="P3549" s="9">
        <f t="shared" si="225"/>
        <v>119.18</v>
      </c>
      <c r="Q3549" s="11" t="s">
        <v>8315</v>
      </c>
      <c r="R3549" t="s">
        <v>8316</v>
      </c>
      <c r="S3549" s="15">
        <f t="shared" si="226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4"/>
        <v>102</v>
      </c>
      <c r="P3550" s="9">
        <f t="shared" si="225"/>
        <v>164.62</v>
      </c>
      <c r="Q3550" s="11" t="s">
        <v>8315</v>
      </c>
      <c r="R3550" t="s">
        <v>8316</v>
      </c>
      <c r="S3550" s="15">
        <f t="shared" si="226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4"/>
        <v>102</v>
      </c>
      <c r="P3551" s="9">
        <f t="shared" si="225"/>
        <v>24.29</v>
      </c>
      <c r="Q3551" s="11" t="s">
        <v>8315</v>
      </c>
      <c r="R3551" t="s">
        <v>8316</v>
      </c>
      <c r="S3551" s="15">
        <f t="shared" si="226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4"/>
        <v>105</v>
      </c>
      <c r="P3552" s="9">
        <f t="shared" si="225"/>
        <v>40.94</v>
      </c>
      <c r="Q3552" s="11" t="s">
        <v>8315</v>
      </c>
      <c r="R3552" t="s">
        <v>8316</v>
      </c>
      <c r="S3552" s="15">
        <f t="shared" si="226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4"/>
        <v>102</v>
      </c>
      <c r="P3553" s="9">
        <f t="shared" si="225"/>
        <v>61.1</v>
      </c>
      <c r="Q3553" s="11" t="s">
        <v>8315</v>
      </c>
      <c r="R3553" t="s">
        <v>8316</v>
      </c>
      <c r="S3553" s="15">
        <f t="shared" si="226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4"/>
        <v>100</v>
      </c>
      <c r="P3554" s="9">
        <f t="shared" si="225"/>
        <v>38.65</v>
      </c>
      <c r="Q3554" s="11" t="s">
        <v>8315</v>
      </c>
      <c r="R3554" t="s">
        <v>8316</v>
      </c>
      <c r="S3554" s="15">
        <f t="shared" si="226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4"/>
        <v>106</v>
      </c>
      <c r="P3555" s="9">
        <f t="shared" si="225"/>
        <v>56.2</v>
      </c>
      <c r="Q3555" s="11" t="s">
        <v>8315</v>
      </c>
      <c r="R3555" t="s">
        <v>8316</v>
      </c>
      <c r="S3555" s="15">
        <f t="shared" si="226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4"/>
        <v>113</v>
      </c>
      <c r="P3556" s="9">
        <f t="shared" si="225"/>
        <v>107</v>
      </c>
      <c r="Q3556" s="11" t="s">
        <v>8315</v>
      </c>
      <c r="R3556" t="s">
        <v>8316</v>
      </c>
      <c r="S3556" s="15">
        <f t="shared" si="226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4"/>
        <v>100</v>
      </c>
      <c r="P3557" s="9">
        <f t="shared" si="225"/>
        <v>171.43</v>
      </c>
      <c r="Q3557" s="11" t="s">
        <v>8315</v>
      </c>
      <c r="R3557" t="s">
        <v>8316</v>
      </c>
      <c r="S3557" s="15">
        <f t="shared" si="226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4"/>
        <v>100</v>
      </c>
      <c r="P3558" s="9">
        <f t="shared" si="225"/>
        <v>110.5</v>
      </c>
      <c r="Q3558" s="11" t="s">
        <v>8315</v>
      </c>
      <c r="R3558" t="s">
        <v>8316</v>
      </c>
      <c r="S3558" s="15">
        <f t="shared" si="226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4"/>
        <v>100</v>
      </c>
      <c r="P3559" s="9">
        <f t="shared" si="225"/>
        <v>179.28</v>
      </c>
      <c r="Q3559" s="11" t="s">
        <v>8315</v>
      </c>
      <c r="R3559" t="s">
        <v>8316</v>
      </c>
      <c r="S3559" s="15">
        <f t="shared" si="226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4"/>
        <v>144</v>
      </c>
      <c r="P3560" s="9">
        <f t="shared" si="225"/>
        <v>22.91</v>
      </c>
      <c r="Q3560" s="11" t="s">
        <v>8315</v>
      </c>
      <c r="R3560" t="s">
        <v>8316</v>
      </c>
      <c r="S3560" s="15">
        <f t="shared" si="226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4"/>
        <v>104</v>
      </c>
      <c r="P3561" s="9">
        <f t="shared" si="225"/>
        <v>43.13</v>
      </c>
      <c r="Q3561" s="11" t="s">
        <v>8315</v>
      </c>
      <c r="R3561" t="s">
        <v>8316</v>
      </c>
      <c r="S3561" s="15">
        <f t="shared" si="226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4"/>
        <v>108</v>
      </c>
      <c r="P3562" s="9">
        <f t="shared" si="225"/>
        <v>46.89</v>
      </c>
      <c r="Q3562" s="11" t="s">
        <v>8315</v>
      </c>
      <c r="R3562" t="s">
        <v>8316</v>
      </c>
      <c r="S3562" s="15">
        <f t="shared" si="226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4"/>
        <v>102</v>
      </c>
      <c r="P3563" s="9">
        <f t="shared" si="225"/>
        <v>47.41</v>
      </c>
      <c r="Q3563" s="11" t="s">
        <v>8315</v>
      </c>
      <c r="R3563" t="s">
        <v>8316</v>
      </c>
      <c r="S3563" s="15">
        <f t="shared" si="226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4"/>
        <v>149</v>
      </c>
      <c r="P3564" s="9">
        <f t="shared" si="225"/>
        <v>15.13</v>
      </c>
      <c r="Q3564" s="11" t="s">
        <v>8315</v>
      </c>
      <c r="R3564" t="s">
        <v>8316</v>
      </c>
      <c r="S3564" s="15">
        <f t="shared" si="226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4"/>
        <v>105</v>
      </c>
      <c r="P3565" s="9">
        <f t="shared" si="225"/>
        <v>21.1</v>
      </c>
      <c r="Q3565" s="11" t="s">
        <v>8315</v>
      </c>
      <c r="R3565" t="s">
        <v>8316</v>
      </c>
      <c r="S3565" s="15">
        <f t="shared" si="226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4"/>
        <v>101</v>
      </c>
      <c r="P3566" s="9">
        <f t="shared" si="225"/>
        <v>59.12</v>
      </c>
      <c r="Q3566" s="11" t="s">
        <v>8315</v>
      </c>
      <c r="R3566" t="s">
        <v>8316</v>
      </c>
      <c r="S3566" s="15">
        <f t="shared" si="226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4"/>
        <v>131</v>
      </c>
      <c r="P3567" s="9">
        <f t="shared" si="225"/>
        <v>97.92</v>
      </c>
      <c r="Q3567" s="11" t="s">
        <v>8315</v>
      </c>
      <c r="R3567" t="s">
        <v>8316</v>
      </c>
      <c r="S3567" s="15">
        <f t="shared" si="226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4"/>
        <v>105</v>
      </c>
      <c r="P3568" s="9">
        <f t="shared" si="225"/>
        <v>55.13</v>
      </c>
      <c r="Q3568" s="11" t="s">
        <v>8315</v>
      </c>
      <c r="R3568" t="s">
        <v>8316</v>
      </c>
      <c r="S3568" s="15">
        <f t="shared" si="226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4"/>
        <v>109</v>
      </c>
      <c r="P3569" s="9">
        <f t="shared" si="225"/>
        <v>26.54</v>
      </c>
      <c r="Q3569" s="11" t="s">
        <v>8315</v>
      </c>
      <c r="R3569" t="s">
        <v>8316</v>
      </c>
      <c r="S3569" s="15">
        <f t="shared" si="226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4"/>
        <v>111</v>
      </c>
      <c r="P3570" s="9">
        <f t="shared" si="225"/>
        <v>58.42</v>
      </c>
      <c r="Q3570" s="11" t="s">
        <v>8315</v>
      </c>
      <c r="R3570" t="s">
        <v>8316</v>
      </c>
      <c r="S3570" s="15">
        <f t="shared" si="226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4"/>
        <v>100</v>
      </c>
      <c r="P3571" s="9">
        <f t="shared" si="225"/>
        <v>122.54</v>
      </c>
      <c r="Q3571" s="11" t="s">
        <v>8315</v>
      </c>
      <c r="R3571" t="s">
        <v>8316</v>
      </c>
      <c r="S3571" s="15">
        <f t="shared" si="226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4"/>
        <v>114</v>
      </c>
      <c r="P3572" s="9">
        <f t="shared" si="225"/>
        <v>87.96</v>
      </c>
      <c r="Q3572" s="11" t="s">
        <v>8315</v>
      </c>
      <c r="R3572" t="s">
        <v>8316</v>
      </c>
      <c r="S3572" s="15">
        <f t="shared" si="226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4"/>
        <v>122</v>
      </c>
      <c r="P3573" s="9">
        <f t="shared" si="225"/>
        <v>73.239999999999995</v>
      </c>
      <c r="Q3573" s="11" t="s">
        <v>8315</v>
      </c>
      <c r="R3573" t="s">
        <v>8316</v>
      </c>
      <c r="S3573" s="15">
        <f t="shared" si="226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4"/>
        <v>100</v>
      </c>
      <c r="P3574" s="9">
        <f t="shared" si="225"/>
        <v>55.56</v>
      </c>
      <c r="Q3574" s="11" t="s">
        <v>8315</v>
      </c>
      <c r="R3574" t="s">
        <v>8316</v>
      </c>
      <c r="S3574" s="15">
        <f t="shared" si="226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4"/>
        <v>103</v>
      </c>
      <c r="P3575" s="9">
        <f t="shared" si="225"/>
        <v>39.54</v>
      </c>
      <c r="Q3575" s="11" t="s">
        <v>8315</v>
      </c>
      <c r="R3575" t="s">
        <v>8316</v>
      </c>
      <c r="S3575" s="15">
        <f t="shared" si="226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4"/>
        <v>106</v>
      </c>
      <c r="P3576" s="9">
        <f t="shared" si="225"/>
        <v>136.78</v>
      </c>
      <c r="Q3576" s="11" t="s">
        <v>8315</v>
      </c>
      <c r="R3576" t="s">
        <v>8316</v>
      </c>
      <c r="S3576" s="15">
        <f t="shared" si="226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4"/>
        <v>101</v>
      </c>
      <c r="P3577" s="9">
        <f t="shared" si="225"/>
        <v>99.34</v>
      </c>
      <c r="Q3577" s="11" t="s">
        <v>8315</v>
      </c>
      <c r="R3577" t="s">
        <v>8316</v>
      </c>
      <c r="S3577" s="15">
        <f t="shared" si="226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4"/>
        <v>100</v>
      </c>
      <c r="P3578" s="9">
        <f t="shared" si="225"/>
        <v>20</v>
      </c>
      <c r="Q3578" s="11" t="s">
        <v>8315</v>
      </c>
      <c r="R3578" t="s">
        <v>8316</v>
      </c>
      <c r="S3578" s="15">
        <f t="shared" si="226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4"/>
        <v>130</v>
      </c>
      <c r="P3579" s="9">
        <f t="shared" si="225"/>
        <v>28.89</v>
      </c>
      <c r="Q3579" s="11" t="s">
        <v>8315</v>
      </c>
      <c r="R3579" t="s">
        <v>8316</v>
      </c>
      <c r="S3579" s="15">
        <f t="shared" si="226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4"/>
        <v>100</v>
      </c>
      <c r="P3580" s="9">
        <f t="shared" si="225"/>
        <v>40.549999999999997</v>
      </c>
      <c r="Q3580" s="11" t="s">
        <v>8315</v>
      </c>
      <c r="R3580" t="s">
        <v>8316</v>
      </c>
      <c r="S3580" s="15">
        <f t="shared" si="226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4"/>
        <v>100</v>
      </c>
      <c r="P3581" s="9">
        <f t="shared" si="225"/>
        <v>35.71</v>
      </c>
      <c r="Q3581" s="11" t="s">
        <v>8315</v>
      </c>
      <c r="R3581" t="s">
        <v>8316</v>
      </c>
      <c r="S3581" s="15">
        <f t="shared" si="226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4"/>
        <v>114</v>
      </c>
      <c r="P3582" s="9">
        <f t="shared" si="225"/>
        <v>37.96</v>
      </c>
      <c r="Q3582" s="11" t="s">
        <v>8315</v>
      </c>
      <c r="R3582" t="s">
        <v>8316</v>
      </c>
      <c r="S3582" s="15">
        <f t="shared" si="226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4"/>
        <v>100</v>
      </c>
      <c r="P3583" s="9">
        <f t="shared" si="225"/>
        <v>33.33</v>
      </c>
      <c r="Q3583" s="11" t="s">
        <v>8315</v>
      </c>
      <c r="R3583" t="s">
        <v>8316</v>
      </c>
      <c r="S3583" s="15">
        <f t="shared" si="226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4"/>
        <v>287</v>
      </c>
      <c r="P3584" s="9">
        <f t="shared" si="225"/>
        <v>58.57</v>
      </c>
      <c r="Q3584" s="11" t="s">
        <v>8315</v>
      </c>
      <c r="R3584" t="s">
        <v>8316</v>
      </c>
      <c r="S3584" s="15">
        <f t="shared" si="226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4"/>
        <v>109</v>
      </c>
      <c r="P3585" s="9">
        <f t="shared" si="225"/>
        <v>135.63</v>
      </c>
      <c r="Q3585" s="11" t="s">
        <v>8315</v>
      </c>
      <c r="R3585" t="s">
        <v>8316</v>
      </c>
      <c r="S3585" s="15">
        <f t="shared" si="226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4"/>
        <v>116</v>
      </c>
      <c r="P3586" s="9">
        <f t="shared" si="225"/>
        <v>30.94</v>
      </c>
      <c r="Q3586" s="11" t="s">
        <v>8315</v>
      </c>
      <c r="R3586" t="s">
        <v>8316</v>
      </c>
      <c r="S3586" s="15">
        <f t="shared" si="226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9">
        <f t="shared" si="225"/>
        <v>176.09</v>
      </c>
      <c r="Q3587" s="11" t="s">
        <v>8315</v>
      </c>
      <c r="R3587" t="s">
        <v>8316</v>
      </c>
      <c r="S3587" s="15">
        <f t="shared" si="226"/>
        <v>41964.716319444444</v>
      </c>
      <c r="T3587">
        <f t="shared" si="223"/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>
        <f t="shared" ref="T3588:T3651" si="227">YEAR(S3588)</f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ref="O3594:O3657" si="228">ROUND(E3594/D3594*100,0)</f>
        <v>127</v>
      </c>
      <c r="P3594" s="9">
        <f t="shared" ref="P3594:P3657" si="229">IFERROR(ROUND(E3594/L3594,2),0)</f>
        <v>72.709999999999994</v>
      </c>
      <c r="Q3594" s="11" t="s">
        <v>8315</v>
      </c>
      <c r="R3594" t="s">
        <v>8316</v>
      </c>
      <c r="S3594" s="15">
        <f t="shared" ref="S3594:S3657" si="230">(((J3594/60)/60)/24)+DATE(1970,1,1)</f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8"/>
        <v>111</v>
      </c>
      <c r="P3595" s="9">
        <f t="shared" si="229"/>
        <v>77.19</v>
      </c>
      <c r="Q3595" s="11" t="s">
        <v>8315</v>
      </c>
      <c r="R3595" t="s">
        <v>8316</v>
      </c>
      <c r="S3595" s="15">
        <f t="shared" si="230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8"/>
        <v>126</v>
      </c>
      <c r="P3596" s="9">
        <f t="shared" si="229"/>
        <v>55.97</v>
      </c>
      <c r="Q3596" s="11" t="s">
        <v>8315</v>
      </c>
      <c r="R3596" t="s">
        <v>8316</v>
      </c>
      <c r="S3596" s="15">
        <f t="shared" si="230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8"/>
        <v>119</v>
      </c>
      <c r="P3597" s="9">
        <f t="shared" si="229"/>
        <v>49.69</v>
      </c>
      <c r="Q3597" s="11" t="s">
        <v>8315</v>
      </c>
      <c r="R3597" t="s">
        <v>8316</v>
      </c>
      <c r="S3597" s="15">
        <f t="shared" si="230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8"/>
        <v>108</v>
      </c>
      <c r="P3598" s="9">
        <f t="shared" si="229"/>
        <v>79</v>
      </c>
      <c r="Q3598" s="11" t="s">
        <v>8315</v>
      </c>
      <c r="R3598" t="s">
        <v>8316</v>
      </c>
      <c r="S3598" s="15">
        <f t="shared" si="230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8"/>
        <v>103</v>
      </c>
      <c r="P3599" s="9">
        <f t="shared" si="229"/>
        <v>77.73</v>
      </c>
      <c r="Q3599" s="11" t="s">
        <v>8315</v>
      </c>
      <c r="R3599" t="s">
        <v>8316</v>
      </c>
      <c r="S3599" s="15">
        <f t="shared" si="230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8"/>
        <v>110</v>
      </c>
      <c r="P3600" s="9">
        <f t="shared" si="229"/>
        <v>40.78</v>
      </c>
      <c r="Q3600" s="11" t="s">
        <v>8315</v>
      </c>
      <c r="R3600" t="s">
        <v>8316</v>
      </c>
      <c r="S3600" s="15">
        <f t="shared" si="230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8"/>
        <v>202</v>
      </c>
      <c r="P3601" s="9">
        <f t="shared" si="229"/>
        <v>59.41</v>
      </c>
      <c r="Q3601" s="11" t="s">
        <v>8315</v>
      </c>
      <c r="R3601" t="s">
        <v>8316</v>
      </c>
      <c r="S3601" s="15">
        <f t="shared" si="230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8"/>
        <v>130</v>
      </c>
      <c r="P3602" s="9">
        <f t="shared" si="229"/>
        <v>3.25</v>
      </c>
      <c r="Q3602" s="11" t="s">
        <v>8315</v>
      </c>
      <c r="R3602" t="s">
        <v>8316</v>
      </c>
      <c r="S3602" s="15">
        <f t="shared" si="230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8"/>
        <v>104</v>
      </c>
      <c r="P3603" s="9">
        <f t="shared" si="229"/>
        <v>39.380000000000003</v>
      </c>
      <c r="Q3603" s="11" t="s">
        <v>8315</v>
      </c>
      <c r="R3603" t="s">
        <v>8316</v>
      </c>
      <c r="S3603" s="15">
        <f t="shared" si="230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8"/>
        <v>100</v>
      </c>
      <c r="P3604" s="9">
        <f t="shared" si="229"/>
        <v>81.67</v>
      </c>
      <c r="Q3604" s="11" t="s">
        <v>8315</v>
      </c>
      <c r="R3604" t="s">
        <v>8316</v>
      </c>
      <c r="S3604" s="15">
        <f t="shared" si="230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8"/>
        <v>171</v>
      </c>
      <c r="P3605" s="9">
        <f t="shared" si="229"/>
        <v>44.91</v>
      </c>
      <c r="Q3605" s="11" t="s">
        <v>8315</v>
      </c>
      <c r="R3605" t="s">
        <v>8316</v>
      </c>
      <c r="S3605" s="15">
        <f t="shared" si="230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8"/>
        <v>113</v>
      </c>
      <c r="P3606" s="9">
        <f t="shared" si="229"/>
        <v>49.06</v>
      </c>
      <c r="Q3606" s="11" t="s">
        <v>8315</v>
      </c>
      <c r="R3606" t="s">
        <v>8316</v>
      </c>
      <c r="S3606" s="15">
        <f t="shared" si="230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8"/>
        <v>184</v>
      </c>
      <c r="P3607" s="9">
        <f t="shared" si="229"/>
        <v>30.67</v>
      </c>
      <c r="Q3607" s="11" t="s">
        <v>8315</v>
      </c>
      <c r="R3607" t="s">
        <v>8316</v>
      </c>
      <c r="S3607" s="15">
        <f t="shared" si="230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8"/>
        <v>130</v>
      </c>
      <c r="P3608" s="9">
        <f t="shared" si="229"/>
        <v>61.06</v>
      </c>
      <c r="Q3608" s="11" t="s">
        <v>8315</v>
      </c>
      <c r="R3608" t="s">
        <v>8316</v>
      </c>
      <c r="S3608" s="15">
        <f t="shared" si="230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8"/>
        <v>105</v>
      </c>
      <c r="P3609" s="9">
        <f t="shared" si="229"/>
        <v>29</v>
      </c>
      <c r="Q3609" s="11" t="s">
        <v>8315</v>
      </c>
      <c r="R3609" t="s">
        <v>8316</v>
      </c>
      <c r="S3609" s="15">
        <f t="shared" si="230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8"/>
        <v>100</v>
      </c>
      <c r="P3610" s="9">
        <f t="shared" si="229"/>
        <v>29.63</v>
      </c>
      <c r="Q3610" s="11" t="s">
        <v>8315</v>
      </c>
      <c r="R3610" t="s">
        <v>8316</v>
      </c>
      <c r="S3610" s="15">
        <f t="shared" si="230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8"/>
        <v>153</v>
      </c>
      <c r="P3611" s="9">
        <f t="shared" si="229"/>
        <v>143.1</v>
      </c>
      <c r="Q3611" s="11" t="s">
        <v>8315</v>
      </c>
      <c r="R3611" t="s">
        <v>8316</v>
      </c>
      <c r="S3611" s="15">
        <f t="shared" si="230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8"/>
        <v>162</v>
      </c>
      <c r="P3612" s="9">
        <f t="shared" si="229"/>
        <v>52.35</v>
      </c>
      <c r="Q3612" s="11" t="s">
        <v>8315</v>
      </c>
      <c r="R3612" t="s">
        <v>8316</v>
      </c>
      <c r="S3612" s="15">
        <f t="shared" si="230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8"/>
        <v>136</v>
      </c>
      <c r="P3613" s="9">
        <f t="shared" si="229"/>
        <v>66.67</v>
      </c>
      <c r="Q3613" s="11" t="s">
        <v>8315</v>
      </c>
      <c r="R3613" t="s">
        <v>8316</v>
      </c>
      <c r="S3613" s="15">
        <f t="shared" si="230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8"/>
        <v>144</v>
      </c>
      <c r="P3614" s="9">
        <f t="shared" si="229"/>
        <v>126.67</v>
      </c>
      <c r="Q3614" s="11" t="s">
        <v>8315</v>
      </c>
      <c r="R3614" t="s">
        <v>8316</v>
      </c>
      <c r="S3614" s="15">
        <f t="shared" si="230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8"/>
        <v>100</v>
      </c>
      <c r="P3615" s="9">
        <f t="shared" si="229"/>
        <v>62.5</v>
      </c>
      <c r="Q3615" s="11" t="s">
        <v>8315</v>
      </c>
      <c r="R3615" t="s">
        <v>8316</v>
      </c>
      <c r="S3615" s="15">
        <f t="shared" si="230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8"/>
        <v>101</v>
      </c>
      <c r="P3616" s="9">
        <f t="shared" si="229"/>
        <v>35.49</v>
      </c>
      <c r="Q3616" s="11" t="s">
        <v>8315</v>
      </c>
      <c r="R3616" t="s">
        <v>8316</v>
      </c>
      <c r="S3616" s="15">
        <f t="shared" si="230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8"/>
        <v>107</v>
      </c>
      <c r="P3617" s="9">
        <f t="shared" si="229"/>
        <v>37.08</v>
      </c>
      <c r="Q3617" s="11" t="s">
        <v>8315</v>
      </c>
      <c r="R3617" t="s">
        <v>8316</v>
      </c>
      <c r="S3617" s="15">
        <f t="shared" si="230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8"/>
        <v>125</v>
      </c>
      <c r="P3618" s="9">
        <f t="shared" si="229"/>
        <v>69.33</v>
      </c>
      <c r="Q3618" s="11" t="s">
        <v>8315</v>
      </c>
      <c r="R3618" t="s">
        <v>8316</v>
      </c>
      <c r="S3618" s="15">
        <f t="shared" si="230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8"/>
        <v>119</v>
      </c>
      <c r="P3619" s="9">
        <f t="shared" si="229"/>
        <v>17.25</v>
      </c>
      <c r="Q3619" s="11" t="s">
        <v>8315</v>
      </c>
      <c r="R3619" t="s">
        <v>8316</v>
      </c>
      <c r="S3619" s="15">
        <f t="shared" si="230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8"/>
        <v>101</v>
      </c>
      <c r="P3620" s="9">
        <f t="shared" si="229"/>
        <v>36.07</v>
      </c>
      <c r="Q3620" s="11" t="s">
        <v>8315</v>
      </c>
      <c r="R3620" t="s">
        <v>8316</v>
      </c>
      <c r="S3620" s="15">
        <f t="shared" si="230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8"/>
        <v>113</v>
      </c>
      <c r="P3621" s="9">
        <f t="shared" si="229"/>
        <v>66.47</v>
      </c>
      <c r="Q3621" s="11" t="s">
        <v>8315</v>
      </c>
      <c r="R3621" t="s">
        <v>8316</v>
      </c>
      <c r="S3621" s="15">
        <f t="shared" si="230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8"/>
        <v>105</v>
      </c>
      <c r="P3622" s="9">
        <f t="shared" si="229"/>
        <v>56.07</v>
      </c>
      <c r="Q3622" s="11" t="s">
        <v>8315</v>
      </c>
      <c r="R3622" t="s">
        <v>8316</v>
      </c>
      <c r="S3622" s="15">
        <f t="shared" si="230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8"/>
        <v>110</v>
      </c>
      <c r="P3623" s="9">
        <f t="shared" si="229"/>
        <v>47.03</v>
      </c>
      <c r="Q3623" s="11" t="s">
        <v>8315</v>
      </c>
      <c r="R3623" t="s">
        <v>8316</v>
      </c>
      <c r="S3623" s="15">
        <f t="shared" si="230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8"/>
        <v>100</v>
      </c>
      <c r="P3624" s="9">
        <f t="shared" si="229"/>
        <v>47.67</v>
      </c>
      <c r="Q3624" s="11" t="s">
        <v>8315</v>
      </c>
      <c r="R3624" t="s">
        <v>8316</v>
      </c>
      <c r="S3624" s="15">
        <f t="shared" si="230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8"/>
        <v>120</v>
      </c>
      <c r="P3625" s="9">
        <f t="shared" si="229"/>
        <v>88.24</v>
      </c>
      <c r="Q3625" s="11" t="s">
        <v>8315</v>
      </c>
      <c r="R3625" t="s">
        <v>8316</v>
      </c>
      <c r="S3625" s="15">
        <f t="shared" si="230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8"/>
        <v>105</v>
      </c>
      <c r="P3626" s="9">
        <f t="shared" si="229"/>
        <v>80.72</v>
      </c>
      <c r="Q3626" s="11" t="s">
        <v>8315</v>
      </c>
      <c r="R3626" t="s">
        <v>8316</v>
      </c>
      <c r="S3626" s="15">
        <f t="shared" si="230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8"/>
        <v>103</v>
      </c>
      <c r="P3627" s="9">
        <f t="shared" si="229"/>
        <v>39.49</v>
      </c>
      <c r="Q3627" s="11" t="s">
        <v>8315</v>
      </c>
      <c r="R3627" t="s">
        <v>8316</v>
      </c>
      <c r="S3627" s="15">
        <f t="shared" si="230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8"/>
        <v>102</v>
      </c>
      <c r="P3628" s="9">
        <f t="shared" si="229"/>
        <v>84.85</v>
      </c>
      <c r="Q3628" s="11" t="s">
        <v>8315</v>
      </c>
      <c r="R3628" t="s">
        <v>8316</v>
      </c>
      <c r="S3628" s="15">
        <f t="shared" si="230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8"/>
        <v>100</v>
      </c>
      <c r="P3629" s="9">
        <f t="shared" si="229"/>
        <v>68.97</v>
      </c>
      <c r="Q3629" s="11" t="s">
        <v>8315</v>
      </c>
      <c r="R3629" t="s">
        <v>8316</v>
      </c>
      <c r="S3629" s="15">
        <f t="shared" si="230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8"/>
        <v>0</v>
      </c>
      <c r="P3630" s="9">
        <f t="shared" si="229"/>
        <v>0</v>
      </c>
      <c r="Q3630" s="11" t="s">
        <v>8315</v>
      </c>
      <c r="R3630" t="s">
        <v>8357</v>
      </c>
      <c r="S3630" s="15">
        <f t="shared" si="230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8"/>
        <v>0</v>
      </c>
      <c r="P3631" s="9">
        <f t="shared" si="229"/>
        <v>1</v>
      </c>
      <c r="Q3631" s="11" t="s">
        <v>8315</v>
      </c>
      <c r="R3631" t="s">
        <v>8357</v>
      </c>
      <c r="S3631" s="15">
        <f t="shared" si="230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8"/>
        <v>0</v>
      </c>
      <c r="P3632" s="9">
        <f t="shared" si="229"/>
        <v>1</v>
      </c>
      <c r="Q3632" s="11" t="s">
        <v>8315</v>
      </c>
      <c r="R3632" t="s">
        <v>8357</v>
      </c>
      <c r="S3632" s="15">
        <f t="shared" si="230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8"/>
        <v>51</v>
      </c>
      <c r="P3633" s="9">
        <f t="shared" si="229"/>
        <v>147.88</v>
      </c>
      <c r="Q3633" s="11" t="s">
        <v>8315</v>
      </c>
      <c r="R3633" t="s">
        <v>8357</v>
      </c>
      <c r="S3633" s="15">
        <f t="shared" si="230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8"/>
        <v>20</v>
      </c>
      <c r="P3634" s="9">
        <f t="shared" si="229"/>
        <v>100</v>
      </c>
      <c r="Q3634" s="11" t="s">
        <v>8315</v>
      </c>
      <c r="R3634" t="s">
        <v>8357</v>
      </c>
      <c r="S3634" s="15">
        <f t="shared" si="230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8"/>
        <v>35</v>
      </c>
      <c r="P3635" s="9">
        <f t="shared" si="229"/>
        <v>56.84</v>
      </c>
      <c r="Q3635" s="11" t="s">
        <v>8315</v>
      </c>
      <c r="R3635" t="s">
        <v>8357</v>
      </c>
      <c r="S3635" s="15">
        <f t="shared" si="230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8"/>
        <v>4</v>
      </c>
      <c r="P3636" s="9">
        <f t="shared" si="229"/>
        <v>176.94</v>
      </c>
      <c r="Q3636" s="11" t="s">
        <v>8315</v>
      </c>
      <c r="R3636" t="s">
        <v>8357</v>
      </c>
      <c r="S3636" s="15">
        <f t="shared" si="230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8"/>
        <v>36</v>
      </c>
      <c r="P3637" s="9">
        <f t="shared" si="229"/>
        <v>127.6</v>
      </c>
      <c r="Q3637" s="11" t="s">
        <v>8315</v>
      </c>
      <c r="R3637" t="s">
        <v>8357</v>
      </c>
      <c r="S3637" s="15">
        <f t="shared" si="230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8"/>
        <v>0</v>
      </c>
      <c r="P3638" s="9">
        <f t="shared" si="229"/>
        <v>0</v>
      </c>
      <c r="Q3638" s="11" t="s">
        <v>8315</v>
      </c>
      <c r="R3638" t="s">
        <v>8357</v>
      </c>
      <c r="S3638" s="15">
        <f t="shared" si="230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8"/>
        <v>31</v>
      </c>
      <c r="P3639" s="9">
        <f t="shared" si="229"/>
        <v>66.14</v>
      </c>
      <c r="Q3639" s="11" t="s">
        <v>8315</v>
      </c>
      <c r="R3639" t="s">
        <v>8357</v>
      </c>
      <c r="S3639" s="15">
        <f t="shared" si="230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8"/>
        <v>7</v>
      </c>
      <c r="P3640" s="9">
        <f t="shared" si="229"/>
        <v>108</v>
      </c>
      <c r="Q3640" s="11" t="s">
        <v>8315</v>
      </c>
      <c r="R3640" t="s">
        <v>8357</v>
      </c>
      <c r="S3640" s="15">
        <f t="shared" si="230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8"/>
        <v>0</v>
      </c>
      <c r="P3641" s="9">
        <f t="shared" si="229"/>
        <v>1</v>
      </c>
      <c r="Q3641" s="11" t="s">
        <v>8315</v>
      </c>
      <c r="R3641" t="s">
        <v>8357</v>
      </c>
      <c r="S3641" s="15">
        <f t="shared" si="230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8"/>
        <v>6</v>
      </c>
      <c r="P3642" s="9">
        <f t="shared" si="229"/>
        <v>18.329999999999998</v>
      </c>
      <c r="Q3642" s="11" t="s">
        <v>8315</v>
      </c>
      <c r="R3642" t="s">
        <v>8357</v>
      </c>
      <c r="S3642" s="15">
        <f t="shared" si="230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8"/>
        <v>0</v>
      </c>
      <c r="P3643" s="9">
        <f t="shared" si="229"/>
        <v>0</v>
      </c>
      <c r="Q3643" s="11" t="s">
        <v>8315</v>
      </c>
      <c r="R3643" t="s">
        <v>8357</v>
      </c>
      <c r="S3643" s="15">
        <f t="shared" si="230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8"/>
        <v>2</v>
      </c>
      <c r="P3644" s="9">
        <f t="shared" si="229"/>
        <v>7.5</v>
      </c>
      <c r="Q3644" s="11" t="s">
        <v>8315</v>
      </c>
      <c r="R3644" t="s">
        <v>8357</v>
      </c>
      <c r="S3644" s="15">
        <f t="shared" si="230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8"/>
        <v>0</v>
      </c>
      <c r="P3645" s="9">
        <f t="shared" si="229"/>
        <v>0</v>
      </c>
      <c r="Q3645" s="11" t="s">
        <v>8315</v>
      </c>
      <c r="R3645" t="s">
        <v>8357</v>
      </c>
      <c r="S3645" s="15">
        <f t="shared" si="230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8"/>
        <v>16</v>
      </c>
      <c r="P3646" s="9">
        <f t="shared" si="229"/>
        <v>68.42</v>
      </c>
      <c r="Q3646" s="11" t="s">
        <v>8315</v>
      </c>
      <c r="R3646" t="s">
        <v>8357</v>
      </c>
      <c r="S3646" s="15">
        <f t="shared" si="230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8"/>
        <v>0</v>
      </c>
      <c r="P3647" s="9">
        <f t="shared" si="229"/>
        <v>1</v>
      </c>
      <c r="Q3647" s="11" t="s">
        <v>8315</v>
      </c>
      <c r="R3647" t="s">
        <v>8357</v>
      </c>
      <c r="S3647" s="15">
        <f t="shared" si="230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8"/>
        <v>5</v>
      </c>
      <c r="P3648" s="9">
        <f t="shared" si="229"/>
        <v>60.13</v>
      </c>
      <c r="Q3648" s="11" t="s">
        <v>8315</v>
      </c>
      <c r="R3648" t="s">
        <v>8357</v>
      </c>
      <c r="S3648" s="15">
        <f t="shared" si="230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8"/>
        <v>6</v>
      </c>
      <c r="P3649" s="9">
        <f t="shared" si="229"/>
        <v>15</v>
      </c>
      <c r="Q3649" s="11" t="s">
        <v>8315</v>
      </c>
      <c r="R3649" t="s">
        <v>8357</v>
      </c>
      <c r="S3649" s="15">
        <f t="shared" si="230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8"/>
        <v>100</v>
      </c>
      <c r="P3650" s="9">
        <f t="shared" si="229"/>
        <v>550.04</v>
      </c>
      <c r="Q3650" s="11" t="s">
        <v>8315</v>
      </c>
      <c r="R3650" t="s">
        <v>8316</v>
      </c>
      <c r="S3650" s="15">
        <f t="shared" si="230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9">
        <f t="shared" si="229"/>
        <v>97.5</v>
      </c>
      <c r="Q3651" s="11" t="s">
        <v>8315</v>
      </c>
      <c r="R3651" t="s">
        <v>8316</v>
      </c>
      <c r="S3651" s="15">
        <f t="shared" si="230"/>
        <v>41780.712893518517</v>
      </c>
      <c r="T3651">
        <f t="shared" si="227"/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>
        <f t="shared" ref="T3652:T3715" si="231">YEAR(S3652)</f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ref="O3658:O3721" si="232">ROUND(E3658/D3658*100,0)</f>
        <v>106</v>
      </c>
      <c r="P3658" s="9">
        <f t="shared" ref="P3658:P3721" si="233">IFERROR(ROUND(E3658/L3658,2),0)</f>
        <v>115.02</v>
      </c>
      <c r="Q3658" s="11" t="s">
        <v>8315</v>
      </c>
      <c r="R3658" t="s">
        <v>8316</v>
      </c>
      <c r="S3658" s="15">
        <f t="shared" ref="S3658:S3721" si="234">(((J3658/60)/60)/24)+DATE(1970,1,1)</f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2"/>
        <v>111</v>
      </c>
      <c r="P3659" s="9">
        <f t="shared" si="233"/>
        <v>110.75</v>
      </c>
      <c r="Q3659" s="11" t="s">
        <v>8315</v>
      </c>
      <c r="R3659" t="s">
        <v>8316</v>
      </c>
      <c r="S3659" s="15">
        <f t="shared" si="234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2"/>
        <v>101</v>
      </c>
      <c r="P3660" s="9">
        <f t="shared" si="233"/>
        <v>75.5</v>
      </c>
      <c r="Q3660" s="11" t="s">
        <v>8315</v>
      </c>
      <c r="R3660" t="s">
        <v>8316</v>
      </c>
      <c r="S3660" s="15">
        <f t="shared" si="234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2"/>
        <v>102</v>
      </c>
      <c r="P3661" s="9">
        <f t="shared" si="233"/>
        <v>235.46</v>
      </c>
      <c r="Q3661" s="11" t="s">
        <v>8315</v>
      </c>
      <c r="R3661" t="s">
        <v>8316</v>
      </c>
      <c r="S3661" s="15">
        <f t="shared" si="234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2"/>
        <v>100</v>
      </c>
      <c r="P3662" s="9">
        <f t="shared" si="233"/>
        <v>11.36</v>
      </c>
      <c r="Q3662" s="11" t="s">
        <v>8315</v>
      </c>
      <c r="R3662" t="s">
        <v>8316</v>
      </c>
      <c r="S3662" s="15">
        <f t="shared" si="234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2"/>
        <v>111</v>
      </c>
      <c r="P3663" s="9">
        <f t="shared" si="233"/>
        <v>92.5</v>
      </c>
      <c r="Q3663" s="11" t="s">
        <v>8315</v>
      </c>
      <c r="R3663" t="s">
        <v>8316</v>
      </c>
      <c r="S3663" s="15">
        <f t="shared" si="234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2"/>
        <v>101</v>
      </c>
      <c r="P3664" s="9">
        <f t="shared" si="233"/>
        <v>202.85</v>
      </c>
      <c r="Q3664" s="11" t="s">
        <v>8315</v>
      </c>
      <c r="R3664" t="s">
        <v>8316</v>
      </c>
      <c r="S3664" s="15">
        <f t="shared" si="234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2"/>
        <v>104</v>
      </c>
      <c r="P3665" s="9">
        <f t="shared" si="233"/>
        <v>26</v>
      </c>
      <c r="Q3665" s="11" t="s">
        <v>8315</v>
      </c>
      <c r="R3665" t="s">
        <v>8316</v>
      </c>
      <c r="S3665" s="15">
        <f t="shared" si="234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2"/>
        <v>109</v>
      </c>
      <c r="P3666" s="9">
        <f t="shared" si="233"/>
        <v>46.05</v>
      </c>
      <c r="Q3666" s="11" t="s">
        <v>8315</v>
      </c>
      <c r="R3666" t="s">
        <v>8316</v>
      </c>
      <c r="S3666" s="15">
        <f t="shared" si="234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2"/>
        <v>115</v>
      </c>
      <c r="P3667" s="9">
        <f t="shared" si="233"/>
        <v>51</v>
      </c>
      <c r="Q3667" s="11" t="s">
        <v>8315</v>
      </c>
      <c r="R3667" t="s">
        <v>8316</v>
      </c>
      <c r="S3667" s="15">
        <f t="shared" si="234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2"/>
        <v>100</v>
      </c>
      <c r="P3668" s="9">
        <f t="shared" si="233"/>
        <v>31.58</v>
      </c>
      <c r="Q3668" s="11" t="s">
        <v>8315</v>
      </c>
      <c r="R3668" t="s">
        <v>8316</v>
      </c>
      <c r="S3668" s="15">
        <f t="shared" si="234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2"/>
        <v>103</v>
      </c>
      <c r="P3669" s="9">
        <f t="shared" si="233"/>
        <v>53.36</v>
      </c>
      <c r="Q3669" s="11" t="s">
        <v>8315</v>
      </c>
      <c r="R3669" t="s">
        <v>8316</v>
      </c>
      <c r="S3669" s="15">
        <f t="shared" si="234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2"/>
        <v>104</v>
      </c>
      <c r="P3670" s="9">
        <f t="shared" si="233"/>
        <v>36.96</v>
      </c>
      <c r="Q3670" s="11" t="s">
        <v>8315</v>
      </c>
      <c r="R3670" t="s">
        <v>8316</v>
      </c>
      <c r="S3670" s="15">
        <f t="shared" si="234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2"/>
        <v>138</v>
      </c>
      <c r="P3671" s="9">
        <f t="shared" si="233"/>
        <v>81.290000000000006</v>
      </c>
      <c r="Q3671" s="11" t="s">
        <v>8315</v>
      </c>
      <c r="R3671" t="s">
        <v>8316</v>
      </c>
      <c r="S3671" s="15">
        <f t="shared" si="234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2"/>
        <v>110</v>
      </c>
      <c r="P3672" s="9">
        <f t="shared" si="233"/>
        <v>20.079999999999998</v>
      </c>
      <c r="Q3672" s="11" t="s">
        <v>8315</v>
      </c>
      <c r="R3672" t="s">
        <v>8316</v>
      </c>
      <c r="S3672" s="15">
        <f t="shared" si="234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2"/>
        <v>101</v>
      </c>
      <c r="P3673" s="9">
        <f t="shared" si="233"/>
        <v>88.25</v>
      </c>
      <c r="Q3673" s="11" t="s">
        <v>8315</v>
      </c>
      <c r="R3673" t="s">
        <v>8316</v>
      </c>
      <c r="S3673" s="15">
        <f t="shared" si="234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2"/>
        <v>102</v>
      </c>
      <c r="P3674" s="9">
        <f t="shared" si="233"/>
        <v>53.44</v>
      </c>
      <c r="Q3674" s="11" t="s">
        <v>8315</v>
      </c>
      <c r="R3674" t="s">
        <v>8316</v>
      </c>
      <c r="S3674" s="15">
        <f t="shared" si="234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2"/>
        <v>114</v>
      </c>
      <c r="P3675" s="9">
        <f t="shared" si="233"/>
        <v>39.869999999999997</v>
      </c>
      <c r="Q3675" s="11" t="s">
        <v>8315</v>
      </c>
      <c r="R3675" t="s">
        <v>8316</v>
      </c>
      <c r="S3675" s="15">
        <f t="shared" si="234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2"/>
        <v>100</v>
      </c>
      <c r="P3676" s="9">
        <f t="shared" si="233"/>
        <v>145.16</v>
      </c>
      <c r="Q3676" s="11" t="s">
        <v>8315</v>
      </c>
      <c r="R3676" t="s">
        <v>8316</v>
      </c>
      <c r="S3676" s="15">
        <f t="shared" si="234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2"/>
        <v>140</v>
      </c>
      <c r="P3677" s="9">
        <f t="shared" si="233"/>
        <v>23.33</v>
      </c>
      <c r="Q3677" s="11" t="s">
        <v>8315</v>
      </c>
      <c r="R3677" t="s">
        <v>8316</v>
      </c>
      <c r="S3677" s="15">
        <f t="shared" si="234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2"/>
        <v>129</v>
      </c>
      <c r="P3678" s="9">
        <f t="shared" si="233"/>
        <v>64.38</v>
      </c>
      <c r="Q3678" s="11" t="s">
        <v>8315</v>
      </c>
      <c r="R3678" t="s">
        <v>8316</v>
      </c>
      <c r="S3678" s="15">
        <f t="shared" si="234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2"/>
        <v>103</v>
      </c>
      <c r="P3679" s="9">
        <f t="shared" si="233"/>
        <v>62.05</v>
      </c>
      <c r="Q3679" s="11" t="s">
        <v>8315</v>
      </c>
      <c r="R3679" t="s">
        <v>8316</v>
      </c>
      <c r="S3679" s="15">
        <f t="shared" si="234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2"/>
        <v>103</v>
      </c>
      <c r="P3680" s="9">
        <f t="shared" si="233"/>
        <v>66.13</v>
      </c>
      <c r="Q3680" s="11" t="s">
        <v>8315</v>
      </c>
      <c r="R3680" t="s">
        <v>8316</v>
      </c>
      <c r="S3680" s="15">
        <f t="shared" si="234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2"/>
        <v>110</v>
      </c>
      <c r="P3681" s="9">
        <f t="shared" si="233"/>
        <v>73.400000000000006</v>
      </c>
      <c r="Q3681" s="11" t="s">
        <v>8315</v>
      </c>
      <c r="R3681" t="s">
        <v>8316</v>
      </c>
      <c r="S3681" s="15">
        <f t="shared" si="234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2"/>
        <v>113</v>
      </c>
      <c r="P3682" s="9">
        <f t="shared" si="233"/>
        <v>99.5</v>
      </c>
      <c r="Q3682" s="11" t="s">
        <v>8315</v>
      </c>
      <c r="R3682" t="s">
        <v>8316</v>
      </c>
      <c r="S3682" s="15">
        <f t="shared" si="234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2"/>
        <v>112</v>
      </c>
      <c r="P3683" s="9">
        <f t="shared" si="233"/>
        <v>62.17</v>
      </c>
      <c r="Q3683" s="11" t="s">
        <v>8315</v>
      </c>
      <c r="R3683" t="s">
        <v>8316</v>
      </c>
      <c r="S3683" s="15">
        <f t="shared" si="234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2"/>
        <v>139</v>
      </c>
      <c r="P3684" s="9">
        <f t="shared" si="233"/>
        <v>62.33</v>
      </c>
      <c r="Q3684" s="11" t="s">
        <v>8315</v>
      </c>
      <c r="R3684" t="s">
        <v>8316</v>
      </c>
      <c r="S3684" s="15">
        <f t="shared" si="234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2"/>
        <v>111</v>
      </c>
      <c r="P3685" s="9">
        <f t="shared" si="233"/>
        <v>58.79</v>
      </c>
      <c r="Q3685" s="11" t="s">
        <v>8315</v>
      </c>
      <c r="R3685" t="s">
        <v>8316</v>
      </c>
      <c r="S3685" s="15">
        <f t="shared" si="234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2"/>
        <v>139</v>
      </c>
      <c r="P3686" s="9">
        <f t="shared" si="233"/>
        <v>45.35</v>
      </c>
      <c r="Q3686" s="11" t="s">
        <v>8315</v>
      </c>
      <c r="R3686" t="s">
        <v>8316</v>
      </c>
      <c r="S3686" s="15">
        <f t="shared" si="234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2"/>
        <v>106</v>
      </c>
      <c r="P3687" s="9">
        <f t="shared" si="233"/>
        <v>41.94</v>
      </c>
      <c r="Q3687" s="11" t="s">
        <v>8315</v>
      </c>
      <c r="R3687" t="s">
        <v>8316</v>
      </c>
      <c r="S3687" s="15">
        <f t="shared" si="234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2"/>
        <v>101</v>
      </c>
      <c r="P3688" s="9">
        <f t="shared" si="233"/>
        <v>59.17</v>
      </c>
      <c r="Q3688" s="11" t="s">
        <v>8315</v>
      </c>
      <c r="R3688" t="s">
        <v>8316</v>
      </c>
      <c r="S3688" s="15">
        <f t="shared" si="234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2"/>
        <v>100</v>
      </c>
      <c r="P3689" s="9">
        <f t="shared" si="233"/>
        <v>200.49</v>
      </c>
      <c r="Q3689" s="11" t="s">
        <v>8315</v>
      </c>
      <c r="R3689" t="s">
        <v>8316</v>
      </c>
      <c r="S3689" s="15">
        <f t="shared" si="234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2"/>
        <v>109</v>
      </c>
      <c r="P3690" s="9">
        <f t="shared" si="233"/>
        <v>83.97</v>
      </c>
      <c r="Q3690" s="11" t="s">
        <v>8315</v>
      </c>
      <c r="R3690" t="s">
        <v>8316</v>
      </c>
      <c r="S3690" s="15">
        <f t="shared" si="234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2"/>
        <v>118</v>
      </c>
      <c r="P3691" s="9">
        <f t="shared" si="233"/>
        <v>57.26</v>
      </c>
      <c r="Q3691" s="11" t="s">
        <v>8315</v>
      </c>
      <c r="R3691" t="s">
        <v>8316</v>
      </c>
      <c r="S3691" s="15">
        <f t="shared" si="234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2"/>
        <v>120</v>
      </c>
      <c r="P3692" s="9">
        <f t="shared" si="233"/>
        <v>58.06</v>
      </c>
      <c r="Q3692" s="11" t="s">
        <v>8315</v>
      </c>
      <c r="R3692" t="s">
        <v>8316</v>
      </c>
      <c r="S3692" s="15">
        <f t="shared" si="234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2"/>
        <v>128</v>
      </c>
      <c r="P3693" s="9">
        <f t="shared" si="233"/>
        <v>186.8</v>
      </c>
      <c r="Q3693" s="11" t="s">
        <v>8315</v>
      </c>
      <c r="R3693" t="s">
        <v>8316</v>
      </c>
      <c r="S3693" s="15">
        <f t="shared" si="234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2"/>
        <v>126</v>
      </c>
      <c r="P3694" s="9">
        <f t="shared" si="233"/>
        <v>74.12</v>
      </c>
      <c r="Q3694" s="11" t="s">
        <v>8315</v>
      </c>
      <c r="R3694" t="s">
        <v>8316</v>
      </c>
      <c r="S3694" s="15">
        <f t="shared" si="234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2"/>
        <v>129</v>
      </c>
      <c r="P3695" s="9">
        <f t="shared" si="233"/>
        <v>30.71</v>
      </c>
      <c r="Q3695" s="11" t="s">
        <v>8315</v>
      </c>
      <c r="R3695" t="s">
        <v>8316</v>
      </c>
      <c r="S3695" s="15">
        <f t="shared" si="234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2"/>
        <v>107</v>
      </c>
      <c r="P3696" s="9">
        <f t="shared" si="233"/>
        <v>62.67</v>
      </c>
      <c r="Q3696" s="11" t="s">
        <v>8315</v>
      </c>
      <c r="R3696" t="s">
        <v>8316</v>
      </c>
      <c r="S3696" s="15">
        <f t="shared" si="234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2"/>
        <v>100</v>
      </c>
      <c r="P3697" s="9">
        <f t="shared" si="233"/>
        <v>121.36</v>
      </c>
      <c r="Q3697" s="11" t="s">
        <v>8315</v>
      </c>
      <c r="R3697" t="s">
        <v>8316</v>
      </c>
      <c r="S3697" s="15">
        <f t="shared" si="234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2"/>
        <v>155</v>
      </c>
      <c r="P3698" s="9">
        <f t="shared" si="233"/>
        <v>39.74</v>
      </c>
      <c r="Q3698" s="11" t="s">
        <v>8315</v>
      </c>
      <c r="R3698" t="s">
        <v>8316</v>
      </c>
      <c r="S3698" s="15">
        <f t="shared" si="234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2"/>
        <v>108</v>
      </c>
      <c r="P3699" s="9">
        <f t="shared" si="233"/>
        <v>72</v>
      </c>
      <c r="Q3699" s="11" t="s">
        <v>8315</v>
      </c>
      <c r="R3699" t="s">
        <v>8316</v>
      </c>
      <c r="S3699" s="15">
        <f t="shared" si="234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2"/>
        <v>111</v>
      </c>
      <c r="P3700" s="9">
        <f t="shared" si="233"/>
        <v>40.630000000000003</v>
      </c>
      <c r="Q3700" s="11" t="s">
        <v>8315</v>
      </c>
      <c r="R3700" t="s">
        <v>8316</v>
      </c>
      <c r="S3700" s="15">
        <f t="shared" si="234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2"/>
        <v>101</v>
      </c>
      <c r="P3701" s="9">
        <f t="shared" si="233"/>
        <v>63</v>
      </c>
      <c r="Q3701" s="11" t="s">
        <v>8315</v>
      </c>
      <c r="R3701" t="s">
        <v>8316</v>
      </c>
      <c r="S3701" s="15">
        <f t="shared" si="234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2"/>
        <v>121</v>
      </c>
      <c r="P3702" s="9">
        <f t="shared" si="233"/>
        <v>33.67</v>
      </c>
      <c r="Q3702" s="11" t="s">
        <v>8315</v>
      </c>
      <c r="R3702" t="s">
        <v>8316</v>
      </c>
      <c r="S3702" s="15">
        <f t="shared" si="234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2"/>
        <v>100</v>
      </c>
      <c r="P3703" s="9">
        <f t="shared" si="233"/>
        <v>38.590000000000003</v>
      </c>
      <c r="Q3703" s="11" t="s">
        <v>8315</v>
      </c>
      <c r="R3703" t="s">
        <v>8316</v>
      </c>
      <c r="S3703" s="15">
        <f t="shared" si="234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2"/>
        <v>109</v>
      </c>
      <c r="P3704" s="9">
        <f t="shared" si="233"/>
        <v>155.94999999999999</v>
      </c>
      <c r="Q3704" s="11" t="s">
        <v>8315</v>
      </c>
      <c r="R3704" t="s">
        <v>8316</v>
      </c>
      <c r="S3704" s="15">
        <f t="shared" si="234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2"/>
        <v>123</v>
      </c>
      <c r="P3705" s="9">
        <f t="shared" si="233"/>
        <v>43.2</v>
      </c>
      <c r="Q3705" s="11" t="s">
        <v>8315</v>
      </c>
      <c r="R3705" t="s">
        <v>8316</v>
      </c>
      <c r="S3705" s="15">
        <f t="shared" si="234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2"/>
        <v>136</v>
      </c>
      <c r="P3706" s="9">
        <f t="shared" si="233"/>
        <v>15.15</v>
      </c>
      <c r="Q3706" s="11" t="s">
        <v>8315</v>
      </c>
      <c r="R3706" t="s">
        <v>8316</v>
      </c>
      <c r="S3706" s="15">
        <f t="shared" si="234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2"/>
        <v>103</v>
      </c>
      <c r="P3707" s="9">
        <f t="shared" si="233"/>
        <v>83.57</v>
      </c>
      <c r="Q3707" s="11" t="s">
        <v>8315</v>
      </c>
      <c r="R3707" t="s">
        <v>8316</v>
      </c>
      <c r="S3707" s="15">
        <f t="shared" si="234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2"/>
        <v>121</v>
      </c>
      <c r="P3708" s="9">
        <f t="shared" si="233"/>
        <v>140</v>
      </c>
      <c r="Q3708" s="11" t="s">
        <v>8315</v>
      </c>
      <c r="R3708" t="s">
        <v>8316</v>
      </c>
      <c r="S3708" s="15">
        <f t="shared" si="234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2"/>
        <v>186</v>
      </c>
      <c r="P3709" s="9">
        <f t="shared" si="233"/>
        <v>80.87</v>
      </c>
      <c r="Q3709" s="11" t="s">
        <v>8315</v>
      </c>
      <c r="R3709" t="s">
        <v>8316</v>
      </c>
      <c r="S3709" s="15">
        <f t="shared" si="234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2"/>
        <v>300</v>
      </c>
      <c r="P3710" s="9">
        <f t="shared" si="233"/>
        <v>53.85</v>
      </c>
      <c r="Q3710" s="11" t="s">
        <v>8315</v>
      </c>
      <c r="R3710" t="s">
        <v>8316</v>
      </c>
      <c r="S3710" s="15">
        <f t="shared" si="234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2"/>
        <v>108</v>
      </c>
      <c r="P3711" s="9">
        <f t="shared" si="233"/>
        <v>30.93</v>
      </c>
      <c r="Q3711" s="11" t="s">
        <v>8315</v>
      </c>
      <c r="R3711" t="s">
        <v>8316</v>
      </c>
      <c r="S3711" s="15">
        <f t="shared" si="234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2"/>
        <v>141</v>
      </c>
      <c r="P3712" s="9">
        <f t="shared" si="233"/>
        <v>67.959999999999994</v>
      </c>
      <c r="Q3712" s="11" t="s">
        <v>8315</v>
      </c>
      <c r="R3712" t="s">
        <v>8316</v>
      </c>
      <c r="S3712" s="15">
        <f t="shared" si="234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2"/>
        <v>114</v>
      </c>
      <c r="P3713" s="9">
        <f t="shared" si="233"/>
        <v>27.14</v>
      </c>
      <c r="Q3713" s="11" t="s">
        <v>8315</v>
      </c>
      <c r="R3713" t="s">
        <v>8316</v>
      </c>
      <c r="S3713" s="15">
        <f t="shared" si="234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32"/>
        <v>154</v>
      </c>
      <c r="P3714" s="9">
        <f t="shared" si="233"/>
        <v>110.87</v>
      </c>
      <c r="Q3714" s="11" t="s">
        <v>8315</v>
      </c>
      <c r="R3714" t="s">
        <v>8316</v>
      </c>
      <c r="S3714" s="15">
        <f t="shared" si="234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9">
        <f t="shared" si="233"/>
        <v>106.84</v>
      </c>
      <c r="Q3715" s="11" t="s">
        <v>8315</v>
      </c>
      <c r="R3715" t="s">
        <v>8316</v>
      </c>
      <c r="S3715" s="15">
        <f t="shared" si="234"/>
        <v>42505.738032407404</v>
      </c>
      <c r="T3715">
        <f t="shared" si="231"/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>
        <f t="shared" ref="T3716:T3779" si="235">YEAR(S3716)</f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ref="O3722:O3785" si="236">ROUND(E3722/D3722*100,0)</f>
        <v>105</v>
      </c>
      <c r="P3722" s="9">
        <f t="shared" ref="P3722:P3785" si="237">IFERROR(ROUND(E3722/L3722,2),0)</f>
        <v>86.23</v>
      </c>
      <c r="Q3722" s="11" t="s">
        <v>8315</v>
      </c>
      <c r="R3722" t="s">
        <v>8316</v>
      </c>
      <c r="S3722" s="15">
        <f t="shared" ref="S3722:S3785" si="238">(((J3722/60)/60)/24)+DATE(1970,1,1)</f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6"/>
        <v>101</v>
      </c>
      <c r="P3723" s="9">
        <f t="shared" si="237"/>
        <v>114.55</v>
      </c>
      <c r="Q3723" s="11" t="s">
        <v>8315</v>
      </c>
      <c r="R3723" t="s">
        <v>8316</v>
      </c>
      <c r="S3723" s="15">
        <f t="shared" si="238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6"/>
        <v>111</v>
      </c>
      <c r="P3724" s="9">
        <f t="shared" si="237"/>
        <v>47.66</v>
      </c>
      <c r="Q3724" s="11" t="s">
        <v>8315</v>
      </c>
      <c r="R3724" t="s">
        <v>8316</v>
      </c>
      <c r="S3724" s="15">
        <f t="shared" si="238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6"/>
        <v>102</v>
      </c>
      <c r="P3725" s="9">
        <f t="shared" si="237"/>
        <v>72.89</v>
      </c>
      <c r="Q3725" s="11" t="s">
        <v>8315</v>
      </c>
      <c r="R3725" t="s">
        <v>8316</v>
      </c>
      <c r="S3725" s="15">
        <f t="shared" si="238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6"/>
        <v>103</v>
      </c>
      <c r="P3726" s="9">
        <f t="shared" si="237"/>
        <v>49.55</v>
      </c>
      <c r="Q3726" s="11" t="s">
        <v>8315</v>
      </c>
      <c r="R3726" t="s">
        <v>8316</v>
      </c>
      <c r="S3726" s="15">
        <f t="shared" si="238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6"/>
        <v>127</v>
      </c>
      <c r="P3727" s="9">
        <f t="shared" si="237"/>
        <v>25.4</v>
      </c>
      <c r="Q3727" s="11" t="s">
        <v>8315</v>
      </c>
      <c r="R3727" t="s">
        <v>8316</v>
      </c>
      <c r="S3727" s="15">
        <f t="shared" si="238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6"/>
        <v>339</v>
      </c>
      <c r="P3728" s="9">
        <f t="shared" si="237"/>
        <v>62.59</v>
      </c>
      <c r="Q3728" s="11" t="s">
        <v>8315</v>
      </c>
      <c r="R3728" t="s">
        <v>8316</v>
      </c>
      <c r="S3728" s="15">
        <f t="shared" si="238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6"/>
        <v>101</v>
      </c>
      <c r="P3729" s="9">
        <f t="shared" si="237"/>
        <v>61.06</v>
      </c>
      <c r="Q3729" s="11" t="s">
        <v>8315</v>
      </c>
      <c r="R3729" t="s">
        <v>8316</v>
      </c>
      <c r="S3729" s="15">
        <f t="shared" si="238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6"/>
        <v>9</v>
      </c>
      <c r="P3730" s="9">
        <f t="shared" si="237"/>
        <v>60.06</v>
      </c>
      <c r="Q3730" s="11" t="s">
        <v>8315</v>
      </c>
      <c r="R3730" t="s">
        <v>8316</v>
      </c>
      <c r="S3730" s="15">
        <f t="shared" si="238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6"/>
        <v>7</v>
      </c>
      <c r="P3731" s="9">
        <f t="shared" si="237"/>
        <v>72.400000000000006</v>
      </c>
      <c r="Q3731" s="11" t="s">
        <v>8315</v>
      </c>
      <c r="R3731" t="s">
        <v>8316</v>
      </c>
      <c r="S3731" s="15">
        <f t="shared" si="238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6"/>
        <v>10</v>
      </c>
      <c r="P3732" s="9">
        <f t="shared" si="237"/>
        <v>100</v>
      </c>
      <c r="Q3732" s="11" t="s">
        <v>8315</v>
      </c>
      <c r="R3732" t="s">
        <v>8316</v>
      </c>
      <c r="S3732" s="15">
        <f t="shared" si="238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6"/>
        <v>11</v>
      </c>
      <c r="P3733" s="9">
        <f t="shared" si="237"/>
        <v>51.67</v>
      </c>
      <c r="Q3733" s="11" t="s">
        <v>8315</v>
      </c>
      <c r="R3733" t="s">
        <v>8316</v>
      </c>
      <c r="S3733" s="15">
        <f t="shared" si="238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6"/>
        <v>15</v>
      </c>
      <c r="P3734" s="9">
        <f t="shared" si="237"/>
        <v>32.75</v>
      </c>
      <c r="Q3734" s="11" t="s">
        <v>8315</v>
      </c>
      <c r="R3734" t="s">
        <v>8316</v>
      </c>
      <c r="S3734" s="15">
        <f t="shared" si="238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6"/>
        <v>0</v>
      </c>
      <c r="P3735" s="9">
        <f t="shared" si="237"/>
        <v>0</v>
      </c>
      <c r="Q3735" s="11" t="s">
        <v>8315</v>
      </c>
      <c r="R3735" t="s">
        <v>8316</v>
      </c>
      <c r="S3735" s="15">
        <f t="shared" si="238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6"/>
        <v>28</v>
      </c>
      <c r="P3736" s="9">
        <f t="shared" si="237"/>
        <v>61</v>
      </c>
      <c r="Q3736" s="11" t="s">
        <v>8315</v>
      </c>
      <c r="R3736" t="s">
        <v>8316</v>
      </c>
      <c r="S3736" s="15">
        <f t="shared" si="238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6"/>
        <v>13</v>
      </c>
      <c r="P3737" s="9">
        <f t="shared" si="237"/>
        <v>10</v>
      </c>
      <c r="Q3737" s="11" t="s">
        <v>8315</v>
      </c>
      <c r="R3737" t="s">
        <v>8316</v>
      </c>
      <c r="S3737" s="15">
        <f t="shared" si="238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6"/>
        <v>1</v>
      </c>
      <c r="P3738" s="9">
        <f t="shared" si="237"/>
        <v>10</v>
      </c>
      <c r="Q3738" s="11" t="s">
        <v>8315</v>
      </c>
      <c r="R3738" t="s">
        <v>8316</v>
      </c>
      <c r="S3738" s="15">
        <f t="shared" si="238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6"/>
        <v>21</v>
      </c>
      <c r="P3739" s="9">
        <f t="shared" si="237"/>
        <v>37.5</v>
      </c>
      <c r="Q3739" s="11" t="s">
        <v>8315</v>
      </c>
      <c r="R3739" t="s">
        <v>8316</v>
      </c>
      <c r="S3739" s="15">
        <f t="shared" si="238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6"/>
        <v>18</v>
      </c>
      <c r="P3740" s="9">
        <f t="shared" si="237"/>
        <v>45</v>
      </c>
      <c r="Q3740" s="11" t="s">
        <v>8315</v>
      </c>
      <c r="R3740" t="s">
        <v>8316</v>
      </c>
      <c r="S3740" s="15">
        <f t="shared" si="238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6"/>
        <v>20</v>
      </c>
      <c r="P3741" s="9">
        <f t="shared" si="237"/>
        <v>100.63</v>
      </c>
      <c r="Q3741" s="11" t="s">
        <v>8315</v>
      </c>
      <c r="R3741" t="s">
        <v>8316</v>
      </c>
      <c r="S3741" s="15">
        <f t="shared" si="238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6"/>
        <v>18</v>
      </c>
      <c r="P3742" s="9">
        <f t="shared" si="237"/>
        <v>25.57</v>
      </c>
      <c r="Q3742" s="11" t="s">
        <v>8315</v>
      </c>
      <c r="R3742" t="s">
        <v>8316</v>
      </c>
      <c r="S3742" s="15">
        <f t="shared" si="238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6"/>
        <v>0</v>
      </c>
      <c r="P3743" s="9">
        <f t="shared" si="237"/>
        <v>0</v>
      </c>
      <c r="Q3743" s="11" t="s">
        <v>8315</v>
      </c>
      <c r="R3743" t="s">
        <v>8316</v>
      </c>
      <c r="S3743" s="15">
        <f t="shared" si="238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6"/>
        <v>2</v>
      </c>
      <c r="P3744" s="9">
        <f t="shared" si="237"/>
        <v>25</v>
      </c>
      <c r="Q3744" s="11" t="s">
        <v>8315</v>
      </c>
      <c r="R3744" t="s">
        <v>8316</v>
      </c>
      <c r="S3744" s="15">
        <f t="shared" si="238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6"/>
        <v>0</v>
      </c>
      <c r="P3745" s="9">
        <f t="shared" si="237"/>
        <v>0</v>
      </c>
      <c r="Q3745" s="11" t="s">
        <v>8315</v>
      </c>
      <c r="R3745" t="s">
        <v>8316</v>
      </c>
      <c r="S3745" s="15">
        <f t="shared" si="238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6"/>
        <v>0</v>
      </c>
      <c r="P3746" s="9">
        <f t="shared" si="237"/>
        <v>0</v>
      </c>
      <c r="Q3746" s="11" t="s">
        <v>8315</v>
      </c>
      <c r="R3746" t="s">
        <v>8316</v>
      </c>
      <c r="S3746" s="15">
        <f t="shared" si="238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6"/>
        <v>10</v>
      </c>
      <c r="P3747" s="9">
        <f t="shared" si="237"/>
        <v>10</v>
      </c>
      <c r="Q3747" s="11" t="s">
        <v>8315</v>
      </c>
      <c r="R3747" t="s">
        <v>8316</v>
      </c>
      <c r="S3747" s="15">
        <f t="shared" si="238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6"/>
        <v>2</v>
      </c>
      <c r="P3748" s="9">
        <f t="shared" si="237"/>
        <v>202</v>
      </c>
      <c r="Q3748" s="11" t="s">
        <v>8315</v>
      </c>
      <c r="R3748" t="s">
        <v>8316</v>
      </c>
      <c r="S3748" s="15">
        <f t="shared" si="238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6"/>
        <v>1</v>
      </c>
      <c r="P3749" s="9">
        <f t="shared" si="237"/>
        <v>25</v>
      </c>
      <c r="Q3749" s="11" t="s">
        <v>8315</v>
      </c>
      <c r="R3749" t="s">
        <v>8316</v>
      </c>
      <c r="S3749" s="15">
        <f t="shared" si="238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6"/>
        <v>104</v>
      </c>
      <c r="P3750" s="9">
        <f t="shared" si="237"/>
        <v>99.54</v>
      </c>
      <c r="Q3750" s="11" t="s">
        <v>8315</v>
      </c>
      <c r="R3750" t="s">
        <v>8357</v>
      </c>
      <c r="S3750" s="15">
        <f t="shared" si="238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6"/>
        <v>105</v>
      </c>
      <c r="P3751" s="9">
        <f t="shared" si="237"/>
        <v>75</v>
      </c>
      <c r="Q3751" s="11" t="s">
        <v>8315</v>
      </c>
      <c r="R3751" t="s">
        <v>8357</v>
      </c>
      <c r="S3751" s="15">
        <f t="shared" si="238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6"/>
        <v>100</v>
      </c>
      <c r="P3752" s="9">
        <f t="shared" si="237"/>
        <v>215.25</v>
      </c>
      <c r="Q3752" s="11" t="s">
        <v>8315</v>
      </c>
      <c r="R3752" t="s">
        <v>8357</v>
      </c>
      <c r="S3752" s="15">
        <f t="shared" si="238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6"/>
        <v>133</v>
      </c>
      <c r="P3753" s="9">
        <f t="shared" si="237"/>
        <v>120.55</v>
      </c>
      <c r="Q3753" s="11" t="s">
        <v>8315</v>
      </c>
      <c r="R3753" t="s">
        <v>8357</v>
      </c>
      <c r="S3753" s="15">
        <f t="shared" si="238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6"/>
        <v>113</v>
      </c>
      <c r="P3754" s="9">
        <f t="shared" si="237"/>
        <v>37.67</v>
      </c>
      <c r="Q3754" s="11" t="s">
        <v>8315</v>
      </c>
      <c r="R3754" t="s">
        <v>8357</v>
      </c>
      <c r="S3754" s="15">
        <f t="shared" si="238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6"/>
        <v>103</v>
      </c>
      <c r="P3755" s="9">
        <f t="shared" si="237"/>
        <v>172.23</v>
      </c>
      <c r="Q3755" s="11" t="s">
        <v>8315</v>
      </c>
      <c r="R3755" t="s">
        <v>8357</v>
      </c>
      <c r="S3755" s="15">
        <f t="shared" si="238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6"/>
        <v>120</v>
      </c>
      <c r="P3756" s="9">
        <f t="shared" si="237"/>
        <v>111.11</v>
      </c>
      <c r="Q3756" s="11" t="s">
        <v>8315</v>
      </c>
      <c r="R3756" t="s">
        <v>8357</v>
      </c>
      <c r="S3756" s="15">
        <f t="shared" si="238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6"/>
        <v>130</v>
      </c>
      <c r="P3757" s="9">
        <f t="shared" si="237"/>
        <v>25.46</v>
      </c>
      <c r="Q3757" s="11" t="s">
        <v>8315</v>
      </c>
      <c r="R3757" t="s">
        <v>8357</v>
      </c>
      <c r="S3757" s="15">
        <f t="shared" si="238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6"/>
        <v>101</v>
      </c>
      <c r="P3758" s="9">
        <f t="shared" si="237"/>
        <v>267.64999999999998</v>
      </c>
      <c r="Q3758" s="11" t="s">
        <v>8315</v>
      </c>
      <c r="R3758" t="s">
        <v>8357</v>
      </c>
      <c r="S3758" s="15">
        <f t="shared" si="238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6"/>
        <v>109</v>
      </c>
      <c r="P3759" s="9">
        <f t="shared" si="237"/>
        <v>75.959999999999994</v>
      </c>
      <c r="Q3759" s="11" t="s">
        <v>8315</v>
      </c>
      <c r="R3759" t="s">
        <v>8357</v>
      </c>
      <c r="S3759" s="15">
        <f t="shared" si="238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6"/>
        <v>102</v>
      </c>
      <c r="P3760" s="9">
        <f t="shared" si="237"/>
        <v>59.04</v>
      </c>
      <c r="Q3760" s="11" t="s">
        <v>8315</v>
      </c>
      <c r="R3760" t="s">
        <v>8357</v>
      </c>
      <c r="S3760" s="15">
        <f t="shared" si="238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6"/>
        <v>110</v>
      </c>
      <c r="P3761" s="9">
        <f t="shared" si="237"/>
        <v>50.11</v>
      </c>
      <c r="Q3761" s="11" t="s">
        <v>8315</v>
      </c>
      <c r="R3761" t="s">
        <v>8357</v>
      </c>
      <c r="S3761" s="15">
        <f t="shared" si="238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6"/>
        <v>101</v>
      </c>
      <c r="P3762" s="9">
        <f t="shared" si="237"/>
        <v>55.5</v>
      </c>
      <c r="Q3762" s="11" t="s">
        <v>8315</v>
      </c>
      <c r="R3762" t="s">
        <v>8357</v>
      </c>
      <c r="S3762" s="15">
        <f t="shared" si="238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6"/>
        <v>100</v>
      </c>
      <c r="P3763" s="9">
        <f t="shared" si="237"/>
        <v>166.67</v>
      </c>
      <c r="Q3763" s="11" t="s">
        <v>8315</v>
      </c>
      <c r="R3763" t="s">
        <v>8357</v>
      </c>
      <c r="S3763" s="15">
        <f t="shared" si="238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6"/>
        <v>106</v>
      </c>
      <c r="P3764" s="9">
        <f t="shared" si="237"/>
        <v>47.43</v>
      </c>
      <c r="Q3764" s="11" t="s">
        <v>8315</v>
      </c>
      <c r="R3764" t="s">
        <v>8357</v>
      </c>
      <c r="S3764" s="15">
        <f t="shared" si="238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6"/>
        <v>100</v>
      </c>
      <c r="P3765" s="9">
        <f t="shared" si="237"/>
        <v>64.94</v>
      </c>
      <c r="Q3765" s="11" t="s">
        <v>8315</v>
      </c>
      <c r="R3765" t="s">
        <v>8357</v>
      </c>
      <c r="S3765" s="15">
        <f t="shared" si="238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6"/>
        <v>100</v>
      </c>
      <c r="P3766" s="9">
        <f t="shared" si="237"/>
        <v>55.56</v>
      </c>
      <c r="Q3766" s="11" t="s">
        <v>8315</v>
      </c>
      <c r="R3766" t="s">
        <v>8357</v>
      </c>
      <c r="S3766" s="15">
        <f t="shared" si="238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6"/>
        <v>113</v>
      </c>
      <c r="P3767" s="9">
        <f t="shared" si="237"/>
        <v>74.22</v>
      </c>
      <c r="Q3767" s="11" t="s">
        <v>8315</v>
      </c>
      <c r="R3767" t="s">
        <v>8357</v>
      </c>
      <c r="S3767" s="15">
        <f t="shared" si="238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6"/>
        <v>103</v>
      </c>
      <c r="P3768" s="9">
        <f t="shared" si="237"/>
        <v>106.93</v>
      </c>
      <c r="Q3768" s="11" t="s">
        <v>8315</v>
      </c>
      <c r="R3768" t="s">
        <v>8357</v>
      </c>
      <c r="S3768" s="15">
        <f t="shared" si="238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6"/>
        <v>117</v>
      </c>
      <c r="P3769" s="9">
        <f t="shared" si="237"/>
        <v>41.7</v>
      </c>
      <c r="Q3769" s="11" t="s">
        <v>8315</v>
      </c>
      <c r="R3769" t="s">
        <v>8357</v>
      </c>
      <c r="S3769" s="15">
        <f t="shared" si="238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6"/>
        <v>108</v>
      </c>
      <c r="P3770" s="9">
        <f t="shared" si="237"/>
        <v>74.239999999999995</v>
      </c>
      <c r="Q3770" s="11" t="s">
        <v>8315</v>
      </c>
      <c r="R3770" t="s">
        <v>8357</v>
      </c>
      <c r="S3770" s="15">
        <f t="shared" si="238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6"/>
        <v>100</v>
      </c>
      <c r="P3771" s="9">
        <f t="shared" si="237"/>
        <v>73.33</v>
      </c>
      <c r="Q3771" s="11" t="s">
        <v>8315</v>
      </c>
      <c r="R3771" t="s">
        <v>8357</v>
      </c>
      <c r="S3771" s="15">
        <f t="shared" si="238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6"/>
        <v>100</v>
      </c>
      <c r="P3772" s="9">
        <f t="shared" si="237"/>
        <v>100</v>
      </c>
      <c r="Q3772" s="11" t="s">
        <v>8315</v>
      </c>
      <c r="R3772" t="s">
        <v>8357</v>
      </c>
      <c r="S3772" s="15">
        <f t="shared" si="238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6"/>
        <v>146</v>
      </c>
      <c r="P3773" s="9">
        <f t="shared" si="237"/>
        <v>38.42</v>
      </c>
      <c r="Q3773" s="11" t="s">
        <v>8315</v>
      </c>
      <c r="R3773" t="s">
        <v>8357</v>
      </c>
      <c r="S3773" s="15">
        <f t="shared" si="238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6"/>
        <v>110</v>
      </c>
      <c r="P3774" s="9">
        <f t="shared" si="237"/>
        <v>166.97</v>
      </c>
      <c r="Q3774" s="11" t="s">
        <v>8315</v>
      </c>
      <c r="R3774" t="s">
        <v>8357</v>
      </c>
      <c r="S3774" s="15">
        <f t="shared" si="238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6"/>
        <v>108</v>
      </c>
      <c r="P3775" s="9">
        <f t="shared" si="237"/>
        <v>94.91</v>
      </c>
      <c r="Q3775" s="11" t="s">
        <v>8315</v>
      </c>
      <c r="R3775" t="s">
        <v>8357</v>
      </c>
      <c r="S3775" s="15">
        <f t="shared" si="238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6"/>
        <v>100</v>
      </c>
      <c r="P3776" s="9">
        <f t="shared" si="237"/>
        <v>100</v>
      </c>
      <c r="Q3776" s="11" t="s">
        <v>8315</v>
      </c>
      <c r="R3776" t="s">
        <v>8357</v>
      </c>
      <c r="S3776" s="15">
        <f t="shared" si="238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6"/>
        <v>100</v>
      </c>
      <c r="P3777" s="9">
        <f t="shared" si="237"/>
        <v>143.21</v>
      </c>
      <c r="Q3777" s="11" t="s">
        <v>8315</v>
      </c>
      <c r="R3777" t="s">
        <v>8357</v>
      </c>
      <c r="S3777" s="15">
        <f t="shared" si="238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6"/>
        <v>107</v>
      </c>
      <c r="P3778" s="9">
        <f t="shared" si="237"/>
        <v>90.82</v>
      </c>
      <c r="Q3778" s="11" t="s">
        <v>8315</v>
      </c>
      <c r="R3778" t="s">
        <v>8357</v>
      </c>
      <c r="S3778" s="15">
        <f t="shared" si="238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9">
        <f t="shared" si="237"/>
        <v>48.54</v>
      </c>
      <c r="Q3779" s="11" t="s">
        <v>8315</v>
      </c>
      <c r="R3779" t="s">
        <v>8357</v>
      </c>
      <c r="S3779" s="15">
        <f t="shared" si="238"/>
        <v>41887.111354166671</v>
      </c>
      <c r="T3779">
        <f t="shared" si="235"/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>
        <f t="shared" ref="T3780:T3843" si="239">YEAR(S3780)</f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ref="O3786:O3849" si="240">ROUND(E3786/D3786*100,0)</f>
        <v>115</v>
      </c>
      <c r="P3786" s="9">
        <f t="shared" ref="P3786:P3849" si="241">IFERROR(ROUND(E3786/L3786,2),0)</f>
        <v>115</v>
      </c>
      <c r="Q3786" s="11" t="s">
        <v>8315</v>
      </c>
      <c r="R3786" t="s">
        <v>8357</v>
      </c>
      <c r="S3786" s="15">
        <f t="shared" ref="S3786:S3849" si="242">(((J3786/60)/60)/24)+DATE(1970,1,1)</f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40"/>
        <v>151</v>
      </c>
      <c r="P3787" s="9">
        <f t="shared" si="241"/>
        <v>100.5</v>
      </c>
      <c r="Q3787" s="11" t="s">
        <v>8315</v>
      </c>
      <c r="R3787" t="s">
        <v>8357</v>
      </c>
      <c r="S3787" s="15">
        <f t="shared" si="242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0"/>
        <v>111</v>
      </c>
      <c r="P3788" s="9">
        <f t="shared" si="241"/>
        <v>93.77</v>
      </c>
      <c r="Q3788" s="11" t="s">
        <v>8315</v>
      </c>
      <c r="R3788" t="s">
        <v>8357</v>
      </c>
      <c r="S3788" s="15">
        <f t="shared" si="242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0"/>
        <v>100</v>
      </c>
      <c r="P3789" s="9">
        <f t="shared" si="241"/>
        <v>35.1</v>
      </c>
      <c r="Q3789" s="11" t="s">
        <v>8315</v>
      </c>
      <c r="R3789" t="s">
        <v>8357</v>
      </c>
      <c r="S3789" s="15">
        <f t="shared" si="242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0"/>
        <v>1</v>
      </c>
      <c r="P3790" s="9">
        <f t="shared" si="241"/>
        <v>500</v>
      </c>
      <c r="Q3790" s="11" t="s">
        <v>8315</v>
      </c>
      <c r="R3790" t="s">
        <v>8357</v>
      </c>
      <c r="S3790" s="15">
        <f t="shared" si="242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40"/>
        <v>3</v>
      </c>
      <c r="P3791" s="9">
        <f t="shared" si="241"/>
        <v>29</v>
      </c>
      <c r="Q3791" s="11" t="s">
        <v>8315</v>
      </c>
      <c r="R3791" t="s">
        <v>8357</v>
      </c>
      <c r="S3791" s="15">
        <f t="shared" si="242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0"/>
        <v>0</v>
      </c>
      <c r="P3792" s="9">
        <f t="shared" si="241"/>
        <v>0</v>
      </c>
      <c r="Q3792" s="11" t="s">
        <v>8315</v>
      </c>
      <c r="R3792" t="s">
        <v>8357</v>
      </c>
      <c r="S3792" s="15">
        <f t="shared" si="242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0"/>
        <v>0</v>
      </c>
      <c r="P3793" s="9">
        <f t="shared" si="241"/>
        <v>0</v>
      </c>
      <c r="Q3793" s="11" t="s">
        <v>8315</v>
      </c>
      <c r="R3793" t="s">
        <v>8357</v>
      </c>
      <c r="S3793" s="15">
        <f t="shared" si="242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0"/>
        <v>0</v>
      </c>
      <c r="P3794" s="9">
        <f t="shared" si="241"/>
        <v>17.5</v>
      </c>
      <c r="Q3794" s="11" t="s">
        <v>8315</v>
      </c>
      <c r="R3794" t="s">
        <v>8357</v>
      </c>
      <c r="S3794" s="15">
        <f t="shared" si="242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0"/>
        <v>60</v>
      </c>
      <c r="P3795" s="9">
        <f t="shared" si="241"/>
        <v>174</v>
      </c>
      <c r="Q3795" s="11" t="s">
        <v>8315</v>
      </c>
      <c r="R3795" t="s">
        <v>8357</v>
      </c>
      <c r="S3795" s="15">
        <f t="shared" si="242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0"/>
        <v>1</v>
      </c>
      <c r="P3796" s="9">
        <f t="shared" si="241"/>
        <v>50</v>
      </c>
      <c r="Q3796" s="11" t="s">
        <v>8315</v>
      </c>
      <c r="R3796" t="s">
        <v>8357</v>
      </c>
      <c r="S3796" s="15">
        <f t="shared" si="242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0"/>
        <v>2</v>
      </c>
      <c r="P3797" s="9">
        <f t="shared" si="241"/>
        <v>5</v>
      </c>
      <c r="Q3797" s="11" t="s">
        <v>8315</v>
      </c>
      <c r="R3797" t="s">
        <v>8357</v>
      </c>
      <c r="S3797" s="15">
        <f t="shared" si="242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0"/>
        <v>0</v>
      </c>
      <c r="P3798" s="9">
        <f t="shared" si="241"/>
        <v>1</v>
      </c>
      <c r="Q3798" s="11" t="s">
        <v>8315</v>
      </c>
      <c r="R3798" t="s">
        <v>8357</v>
      </c>
      <c r="S3798" s="15">
        <f t="shared" si="242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0"/>
        <v>90</v>
      </c>
      <c r="P3799" s="9">
        <f t="shared" si="241"/>
        <v>145.41</v>
      </c>
      <c r="Q3799" s="11" t="s">
        <v>8315</v>
      </c>
      <c r="R3799" t="s">
        <v>8357</v>
      </c>
      <c r="S3799" s="15">
        <f t="shared" si="242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0"/>
        <v>1</v>
      </c>
      <c r="P3800" s="9">
        <f t="shared" si="241"/>
        <v>205</v>
      </c>
      <c r="Q3800" s="11" t="s">
        <v>8315</v>
      </c>
      <c r="R3800" t="s">
        <v>8357</v>
      </c>
      <c r="S3800" s="15">
        <f t="shared" si="242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0"/>
        <v>4</v>
      </c>
      <c r="P3801" s="9">
        <f t="shared" si="241"/>
        <v>100.5</v>
      </c>
      <c r="Q3801" s="11" t="s">
        <v>8315</v>
      </c>
      <c r="R3801" t="s">
        <v>8357</v>
      </c>
      <c r="S3801" s="15">
        <f t="shared" si="242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0"/>
        <v>4</v>
      </c>
      <c r="P3802" s="9">
        <f t="shared" si="241"/>
        <v>55.06</v>
      </c>
      <c r="Q3802" s="11" t="s">
        <v>8315</v>
      </c>
      <c r="R3802" t="s">
        <v>8357</v>
      </c>
      <c r="S3802" s="15">
        <f t="shared" si="242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0"/>
        <v>9</v>
      </c>
      <c r="P3803" s="9">
        <f t="shared" si="241"/>
        <v>47.33</v>
      </c>
      <c r="Q3803" s="11" t="s">
        <v>8315</v>
      </c>
      <c r="R3803" t="s">
        <v>8357</v>
      </c>
      <c r="S3803" s="15">
        <f t="shared" si="242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0"/>
        <v>0</v>
      </c>
      <c r="P3804" s="9">
        <f t="shared" si="241"/>
        <v>0</v>
      </c>
      <c r="Q3804" s="11" t="s">
        <v>8315</v>
      </c>
      <c r="R3804" t="s">
        <v>8357</v>
      </c>
      <c r="S3804" s="15">
        <f t="shared" si="242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0"/>
        <v>20</v>
      </c>
      <c r="P3805" s="9">
        <f t="shared" si="241"/>
        <v>58.95</v>
      </c>
      <c r="Q3805" s="11" t="s">
        <v>8315</v>
      </c>
      <c r="R3805" t="s">
        <v>8357</v>
      </c>
      <c r="S3805" s="15">
        <f t="shared" si="242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0"/>
        <v>0</v>
      </c>
      <c r="P3806" s="9">
        <f t="shared" si="241"/>
        <v>0</v>
      </c>
      <c r="Q3806" s="11" t="s">
        <v>8315</v>
      </c>
      <c r="R3806" t="s">
        <v>8357</v>
      </c>
      <c r="S3806" s="15">
        <f t="shared" si="242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0"/>
        <v>0</v>
      </c>
      <c r="P3807" s="9">
        <f t="shared" si="241"/>
        <v>1.5</v>
      </c>
      <c r="Q3807" s="11" t="s">
        <v>8315</v>
      </c>
      <c r="R3807" t="s">
        <v>8357</v>
      </c>
      <c r="S3807" s="15">
        <f t="shared" si="242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0"/>
        <v>0</v>
      </c>
      <c r="P3808" s="9">
        <f t="shared" si="241"/>
        <v>5</v>
      </c>
      <c r="Q3808" s="11" t="s">
        <v>8315</v>
      </c>
      <c r="R3808" t="s">
        <v>8357</v>
      </c>
      <c r="S3808" s="15">
        <f t="shared" si="242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0"/>
        <v>30</v>
      </c>
      <c r="P3809" s="9">
        <f t="shared" si="241"/>
        <v>50.56</v>
      </c>
      <c r="Q3809" s="11" t="s">
        <v>8315</v>
      </c>
      <c r="R3809" t="s">
        <v>8357</v>
      </c>
      <c r="S3809" s="15">
        <f t="shared" si="242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40"/>
        <v>100</v>
      </c>
      <c r="P3810" s="9">
        <f t="shared" si="241"/>
        <v>41.67</v>
      </c>
      <c r="Q3810" s="11" t="s">
        <v>8315</v>
      </c>
      <c r="R3810" t="s">
        <v>8316</v>
      </c>
      <c r="S3810" s="15">
        <f t="shared" si="242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40"/>
        <v>101</v>
      </c>
      <c r="P3811" s="9">
        <f t="shared" si="241"/>
        <v>53.29</v>
      </c>
      <c r="Q3811" s="11" t="s">
        <v>8315</v>
      </c>
      <c r="R3811" t="s">
        <v>8316</v>
      </c>
      <c r="S3811" s="15">
        <f t="shared" si="242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40"/>
        <v>122</v>
      </c>
      <c r="P3812" s="9">
        <f t="shared" si="241"/>
        <v>70.23</v>
      </c>
      <c r="Q3812" s="11" t="s">
        <v>8315</v>
      </c>
      <c r="R3812" t="s">
        <v>8316</v>
      </c>
      <c r="S3812" s="15">
        <f t="shared" si="242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40"/>
        <v>330</v>
      </c>
      <c r="P3813" s="9">
        <f t="shared" si="241"/>
        <v>43.42</v>
      </c>
      <c r="Q3813" s="11" t="s">
        <v>8315</v>
      </c>
      <c r="R3813" t="s">
        <v>8316</v>
      </c>
      <c r="S3813" s="15">
        <f t="shared" si="242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40"/>
        <v>110</v>
      </c>
      <c r="P3814" s="9">
        <f t="shared" si="241"/>
        <v>199.18</v>
      </c>
      <c r="Q3814" s="11" t="s">
        <v>8315</v>
      </c>
      <c r="R3814" t="s">
        <v>8316</v>
      </c>
      <c r="S3814" s="15">
        <f t="shared" si="242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40"/>
        <v>101</v>
      </c>
      <c r="P3815" s="9">
        <f t="shared" si="241"/>
        <v>78.52</v>
      </c>
      <c r="Q3815" s="11" t="s">
        <v>8315</v>
      </c>
      <c r="R3815" t="s">
        <v>8316</v>
      </c>
      <c r="S3815" s="15">
        <f t="shared" si="242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40"/>
        <v>140</v>
      </c>
      <c r="P3816" s="9">
        <f t="shared" si="241"/>
        <v>61.82</v>
      </c>
      <c r="Q3816" s="11" t="s">
        <v>8315</v>
      </c>
      <c r="R3816" t="s">
        <v>8316</v>
      </c>
      <c r="S3816" s="15">
        <f t="shared" si="242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40"/>
        <v>100</v>
      </c>
      <c r="P3817" s="9">
        <f t="shared" si="241"/>
        <v>50</v>
      </c>
      <c r="Q3817" s="11" t="s">
        <v>8315</v>
      </c>
      <c r="R3817" t="s">
        <v>8316</v>
      </c>
      <c r="S3817" s="15">
        <f t="shared" si="242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40"/>
        <v>119</v>
      </c>
      <c r="P3818" s="9">
        <f t="shared" si="241"/>
        <v>48.34</v>
      </c>
      <c r="Q3818" s="11" t="s">
        <v>8315</v>
      </c>
      <c r="R3818" t="s">
        <v>8316</v>
      </c>
      <c r="S3818" s="15">
        <f t="shared" si="242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40"/>
        <v>107</v>
      </c>
      <c r="P3819" s="9">
        <f t="shared" si="241"/>
        <v>107.25</v>
      </c>
      <c r="Q3819" s="11" t="s">
        <v>8315</v>
      </c>
      <c r="R3819" t="s">
        <v>8316</v>
      </c>
      <c r="S3819" s="15">
        <f t="shared" si="242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40"/>
        <v>228</v>
      </c>
      <c r="P3820" s="9">
        <f t="shared" si="241"/>
        <v>57</v>
      </c>
      <c r="Q3820" s="11" t="s">
        <v>8315</v>
      </c>
      <c r="R3820" t="s">
        <v>8316</v>
      </c>
      <c r="S3820" s="15">
        <f t="shared" si="242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40"/>
        <v>106</v>
      </c>
      <c r="P3821" s="9">
        <f t="shared" si="241"/>
        <v>40.92</v>
      </c>
      <c r="Q3821" s="11" t="s">
        <v>8315</v>
      </c>
      <c r="R3821" t="s">
        <v>8316</v>
      </c>
      <c r="S3821" s="15">
        <f t="shared" si="242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40"/>
        <v>143</v>
      </c>
      <c r="P3822" s="9">
        <f t="shared" si="241"/>
        <v>21.5</v>
      </c>
      <c r="Q3822" s="11" t="s">
        <v>8315</v>
      </c>
      <c r="R3822" t="s">
        <v>8316</v>
      </c>
      <c r="S3822" s="15">
        <f t="shared" si="242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40"/>
        <v>105</v>
      </c>
      <c r="P3823" s="9">
        <f t="shared" si="241"/>
        <v>79.540000000000006</v>
      </c>
      <c r="Q3823" s="11" t="s">
        <v>8315</v>
      </c>
      <c r="R3823" t="s">
        <v>8316</v>
      </c>
      <c r="S3823" s="15">
        <f t="shared" si="242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40"/>
        <v>110</v>
      </c>
      <c r="P3824" s="9">
        <f t="shared" si="241"/>
        <v>72.38</v>
      </c>
      <c r="Q3824" s="11" t="s">
        <v>8315</v>
      </c>
      <c r="R3824" t="s">
        <v>8316</v>
      </c>
      <c r="S3824" s="15">
        <f t="shared" si="242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40"/>
        <v>106</v>
      </c>
      <c r="P3825" s="9">
        <f t="shared" si="241"/>
        <v>64.63</v>
      </c>
      <c r="Q3825" s="11" t="s">
        <v>8315</v>
      </c>
      <c r="R3825" t="s">
        <v>8316</v>
      </c>
      <c r="S3825" s="15">
        <f t="shared" si="242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40"/>
        <v>108</v>
      </c>
      <c r="P3826" s="9">
        <f t="shared" si="241"/>
        <v>38.57</v>
      </c>
      <c r="Q3826" s="11" t="s">
        <v>8315</v>
      </c>
      <c r="R3826" t="s">
        <v>8316</v>
      </c>
      <c r="S3826" s="15">
        <f t="shared" si="242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40"/>
        <v>105</v>
      </c>
      <c r="P3827" s="9">
        <f t="shared" si="241"/>
        <v>107.57</v>
      </c>
      <c r="Q3827" s="11" t="s">
        <v>8315</v>
      </c>
      <c r="R3827" t="s">
        <v>8316</v>
      </c>
      <c r="S3827" s="15">
        <f t="shared" si="242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40"/>
        <v>119</v>
      </c>
      <c r="P3828" s="9">
        <f t="shared" si="241"/>
        <v>27.5</v>
      </c>
      <c r="Q3828" s="11" t="s">
        <v>8315</v>
      </c>
      <c r="R3828" t="s">
        <v>8316</v>
      </c>
      <c r="S3828" s="15">
        <f t="shared" si="242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40"/>
        <v>153</v>
      </c>
      <c r="P3829" s="9">
        <f t="shared" si="241"/>
        <v>70.459999999999994</v>
      </c>
      <c r="Q3829" s="11" t="s">
        <v>8315</v>
      </c>
      <c r="R3829" t="s">
        <v>8316</v>
      </c>
      <c r="S3829" s="15">
        <f t="shared" si="242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40"/>
        <v>100</v>
      </c>
      <c r="P3830" s="9">
        <f t="shared" si="241"/>
        <v>178.57</v>
      </c>
      <c r="Q3830" s="11" t="s">
        <v>8315</v>
      </c>
      <c r="R3830" t="s">
        <v>8316</v>
      </c>
      <c r="S3830" s="15">
        <f t="shared" si="242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40"/>
        <v>100</v>
      </c>
      <c r="P3831" s="9">
        <f t="shared" si="241"/>
        <v>62.63</v>
      </c>
      <c r="Q3831" s="11" t="s">
        <v>8315</v>
      </c>
      <c r="R3831" t="s">
        <v>8316</v>
      </c>
      <c r="S3831" s="15">
        <f t="shared" si="242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40"/>
        <v>225</v>
      </c>
      <c r="P3832" s="9">
        <f t="shared" si="241"/>
        <v>75</v>
      </c>
      <c r="Q3832" s="11" t="s">
        <v>8315</v>
      </c>
      <c r="R3832" t="s">
        <v>8316</v>
      </c>
      <c r="S3832" s="15">
        <f t="shared" si="242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40"/>
        <v>106</v>
      </c>
      <c r="P3833" s="9">
        <f t="shared" si="241"/>
        <v>58.9</v>
      </c>
      <c r="Q3833" s="11" t="s">
        <v>8315</v>
      </c>
      <c r="R3833" t="s">
        <v>8316</v>
      </c>
      <c r="S3833" s="15">
        <f t="shared" si="242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40"/>
        <v>105</v>
      </c>
      <c r="P3834" s="9">
        <f t="shared" si="241"/>
        <v>139.56</v>
      </c>
      <c r="Q3834" s="11" t="s">
        <v>8315</v>
      </c>
      <c r="R3834" t="s">
        <v>8316</v>
      </c>
      <c r="S3834" s="15">
        <f t="shared" si="242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40"/>
        <v>117</v>
      </c>
      <c r="P3835" s="9">
        <f t="shared" si="241"/>
        <v>70</v>
      </c>
      <c r="Q3835" s="11" t="s">
        <v>8315</v>
      </c>
      <c r="R3835" t="s">
        <v>8316</v>
      </c>
      <c r="S3835" s="15">
        <f t="shared" si="242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40"/>
        <v>109</v>
      </c>
      <c r="P3836" s="9">
        <f t="shared" si="241"/>
        <v>57.39</v>
      </c>
      <c r="Q3836" s="11" t="s">
        <v>8315</v>
      </c>
      <c r="R3836" t="s">
        <v>8316</v>
      </c>
      <c r="S3836" s="15">
        <f t="shared" si="242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40"/>
        <v>160</v>
      </c>
      <c r="P3837" s="9">
        <f t="shared" si="241"/>
        <v>40</v>
      </c>
      <c r="Q3837" s="11" t="s">
        <v>8315</v>
      </c>
      <c r="R3837" t="s">
        <v>8316</v>
      </c>
      <c r="S3837" s="15">
        <f t="shared" si="242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40"/>
        <v>113</v>
      </c>
      <c r="P3838" s="9">
        <f t="shared" si="241"/>
        <v>64.290000000000006</v>
      </c>
      <c r="Q3838" s="11" t="s">
        <v>8315</v>
      </c>
      <c r="R3838" t="s">
        <v>8316</v>
      </c>
      <c r="S3838" s="15">
        <f t="shared" si="242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0"/>
        <v>102</v>
      </c>
      <c r="P3839" s="9">
        <f t="shared" si="241"/>
        <v>120.12</v>
      </c>
      <c r="Q3839" s="11" t="s">
        <v>8315</v>
      </c>
      <c r="R3839" t="s">
        <v>8316</v>
      </c>
      <c r="S3839" s="15">
        <f t="shared" si="242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0"/>
        <v>101</v>
      </c>
      <c r="P3840" s="9">
        <f t="shared" si="241"/>
        <v>1008.24</v>
      </c>
      <c r="Q3840" s="11" t="s">
        <v>8315</v>
      </c>
      <c r="R3840" t="s">
        <v>8316</v>
      </c>
      <c r="S3840" s="15">
        <f t="shared" si="242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40"/>
        <v>101</v>
      </c>
      <c r="P3841" s="9">
        <f t="shared" si="241"/>
        <v>63.28</v>
      </c>
      <c r="Q3841" s="11" t="s">
        <v>8315</v>
      </c>
      <c r="R3841" t="s">
        <v>8316</v>
      </c>
      <c r="S3841" s="15">
        <f t="shared" si="242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40"/>
        <v>6500</v>
      </c>
      <c r="P3842" s="9">
        <f t="shared" si="241"/>
        <v>21.67</v>
      </c>
      <c r="Q3842" s="11" t="s">
        <v>8315</v>
      </c>
      <c r="R3842" t="s">
        <v>8316</v>
      </c>
      <c r="S3842" s="15">
        <f t="shared" si="242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9">
        <f t="shared" si="241"/>
        <v>25.65</v>
      </c>
      <c r="Q3843" s="11" t="s">
        <v>8315</v>
      </c>
      <c r="R3843" t="s">
        <v>8316</v>
      </c>
      <c r="S3843" s="15">
        <f t="shared" si="242"/>
        <v>41780.785729166666</v>
      </c>
      <c r="T3843">
        <f t="shared" si="239"/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>
        <f t="shared" ref="T3844:T3907" si="243">YEAR(S3844)</f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ref="O3850:O3913" si="244">ROUND(E3850/D3850*100,0)</f>
        <v>16</v>
      </c>
      <c r="P3850" s="9">
        <f t="shared" ref="P3850:P3913" si="245">IFERROR(ROUND(E3850/L3850,2),0)</f>
        <v>49.51</v>
      </c>
      <c r="Q3850" s="11" t="s">
        <v>8315</v>
      </c>
      <c r="R3850" t="s">
        <v>8316</v>
      </c>
      <c r="S3850" s="15">
        <f t="shared" ref="S3850:S3913" si="246">(((J3850/60)/60)/24)+DATE(1970,1,1)</f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4"/>
        <v>7</v>
      </c>
      <c r="P3851" s="9">
        <f t="shared" si="245"/>
        <v>75.459999999999994</v>
      </c>
      <c r="Q3851" s="11" t="s">
        <v>8315</v>
      </c>
      <c r="R3851" t="s">
        <v>8316</v>
      </c>
      <c r="S3851" s="15">
        <f t="shared" si="246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4"/>
        <v>4</v>
      </c>
      <c r="P3852" s="9">
        <f t="shared" si="245"/>
        <v>9.5</v>
      </c>
      <c r="Q3852" s="11" t="s">
        <v>8315</v>
      </c>
      <c r="R3852" t="s">
        <v>8316</v>
      </c>
      <c r="S3852" s="15">
        <f t="shared" si="246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4"/>
        <v>34</v>
      </c>
      <c r="P3853" s="9">
        <f t="shared" si="245"/>
        <v>35.5</v>
      </c>
      <c r="Q3853" s="11" t="s">
        <v>8315</v>
      </c>
      <c r="R3853" t="s">
        <v>8316</v>
      </c>
      <c r="S3853" s="15">
        <f t="shared" si="246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4"/>
        <v>0</v>
      </c>
      <c r="P3854" s="9">
        <f t="shared" si="245"/>
        <v>10</v>
      </c>
      <c r="Q3854" s="11" t="s">
        <v>8315</v>
      </c>
      <c r="R3854" t="s">
        <v>8316</v>
      </c>
      <c r="S3854" s="15">
        <f t="shared" si="246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4"/>
        <v>0</v>
      </c>
      <c r="P3855" s="9">
        <f t="shared" si="245"/>
        <v>13</v>
      </c>
      <c r="Q3855" s="11" t="s">
        <v>8315</v>
      </c>
      <c r="R3855" t="s">
        <v>8316</v>
      </c>
      <c r="S3855" s="15">
        <f t="shared" si="246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4"/>
        <v>16</v>
      </c>
      <c r="P3856" s="9">
        <f t="shared" si="245"/>
        <v>89.4</v>
      </c>
      <c r="Q3856" s="11" t="s">
        <v>8315</v>
      </c>
      <c r="R3856" t="s">
        <v>8316</v>
      </c>
      <c r="S3856" s="15">
        <f t="shared" si="246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4"/>
        <v>3</v>
      </c>
      <c r="P3857" s="9">
        <f t="shared" si="245"/>
        <v>25</v>
      </c>
      <c r="Q3857" s="11" t="s">
        <v>8315</v>
      </c>
      <c r="R3857" t="s">
        <v>8316</v>
      </c>
      <c r="S3857" s="15">
        <f t="shared" si="246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4"/>
        <v>0</v>
      </c>
      <c r="P3858" s="9">
        <f t="shared" si="245"/>
        <v>1</v>
      </c>
      <c r="Q3858" s="11" t="s">
        <v>8315</v>
      </c>
      <c r="R3858" t="s">
        <v>8316</v>
      </c>
      <c r="S3858" s="15">
        <f t="shared" si="246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4"/>
        <v>5</v>
      </c>
      <c r="P3859" s="9">
        <f t="shared" si="245"/>
        <v>65</v>
      </c>
      <c r="Q3859" s="11" t="s">
        <v>8315</v>
      </c>
      <c r="R3859" t="s">
        <v>8316</v>
      </c>
      <c r="S3859" s="15">
        <f t="shared" si="246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4"/>
        <v>2</v>
      </c>
      <c r="P3860" s="9">
        <f t="shared" si="245"/>
        <v>10</v>
      </c>
      <c r="Q3860" s="11" t="s">
        <v>8315</v>
      </c>
      <c r="R3860" t="s">
        <v>8316</v>
      </c>
      <c r="S3860" s="15">
        <f t="shared" si="246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4"/>
        <v>0</v>
      </c>
      <c r="P3861" s="9">
        <f t="shared" si="245"/>
        <v>1</v>
      </c>
      <c r="Q3861" s="11" t="s">
        <v>8315</v>
      </c>
      <c r="R3861" t="s">
        <v>8316</v>
      </c>
      <c r="S3861" s="15">
        <f t="shared" si="246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4"/>
        <v>18</v>
      </c>
      <c r="P3862" s="9">
        <f t="shared" si="245"/>
        <v>81.540000000000006</v>
      </c>
      <c r="Q3862" s="11" t="s">
        <v>8315</v>
      </c>
      <c r="R3862" t="s">
        <v>8316</v>
      </c>
      <c r="S3862" s="15">
        <f t="shared" si="246"/>
        <v>41833.660995370366</v>
      </c>
      <c r="T3862">
        <f t="shared" si="243"/>
        <v>2014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4"/>
        <v>5</v>
      </c>
      <c r="P3863" s="9">
        <f t="shared" si="245"/>
        <v>100</v>
      </c>
      <c r="Q3863" s="11" t="s">
        <v>8315</v>
      </c>
      <c r="R3863" t="s">
        <v>8316</v>
      </c>
      <c r="S3863" s="15">
        <f t="shared" si="246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4"/>
        <v>0</v>
      </c>
      <c r="P3864" s="9">
        <f t="shared" si="245"/>
        <v>1</v>
      </c>
      <c r="Q3864" s="11" t="s">
        <v>8315</v>
      </c>
      <c r="R3864" t="s">
        <v>8316</v>
      </c>
      <c r="S3864" s="15">
        <f t="shared" si="246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4"/>
        <v>0</v>
      </c>
      <c r="P3865" s="9">
        <f t="shared" si="245"/>
        <v>0</v>
      </c>
      <c r="Q3865" s="11" t="s">
        <v>8315</v>
      </c>
      <c r="R3865" t="s">
        <v>8316</v>
      </c>
      <c r="S3865" s="15">
        <f t="shared" si="246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4"/>
        <v>1</v>
      </c>
      <c r="P3866" s="9">
        <f t="shared" si="245"/>
        <v>20</v>
      </c>
      <c r="Q3866" s="11" t="s">
        <v>8315</v>
      </c>
      <c r="R3866" t="s">
        <v>8316</v>
      </c>
      <c r="S3866" s="15">
        <f t="shared" si="246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4"/>
        <v>27</v>
      </c>
      <c r="P3867" s="9">
        <f t="shared" si="245"/>
        <v>46.43</v>
      </c>
      <c r="Q3867" s="11" t="s">
        <v>8315</v>
      </c>
      <c r="R3867" t="s">
        <v>8316</v>
      </c>
      <c r="S3867" s="15">
        <f t="shared" si="246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4"/>
        <v>1</v>
      </c>
      <c r="P3868" s="9">
        <f t="shared" si="245"/>
        <v>5.5</v>
      </c>
      <c r="Q3868" s="11" t="s">
        <v>8315</v>
      </c>
      <c r="R3868" t="s">
        <v>8316</v>
      </c>
      <c r="S3868" s="15">
        <f t="shared" si="246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4"/>
        <v>13</v>
      </c>
      <c r="P3869" s="9">
        <f t="shared" si="245"/>
        <v>50.2</v>
      </c>
      <c r="Q3869" s="11" t="s">
        <v>8315</v>
      </c>
      <c r="R3869" t="s">
        <v>8316</v>
      </c>
      <c r="S3869" s="15">
        <f t="shared" si="246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4"/>
        <v>0</v>
      </c>
      <c r="P3870" s="9">
        <f t="shared" si="245"/>
        <v>10</v>
      </c>
      <c r="Q3870" s="11" t="s">
        <v>8315</v>
      </c>
      <c r="R3870" t="s">
        <v>8357</v>
      </c>
      <c r="S3870" s="15">
        <f t="shared" si="246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4"/>
        <v>3</v>
      </c>
      <c r="P3871" s="9">
        <f t="shared" si="245"/>
        <v>30.13</v>
      </c>
      <c r="Q3871" s="11" t="s">
        <v>8315</v>
      </c>
      <c r="R3871" t="s">
        <v>8357</v>
      </c>
      <c r="S3871" s="15">
        <f t="shared" si="246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4"/>
        <v>15</v>
      </c>
      <c r="P3872" s="9">
        <f t="shared" si="245"/>
        <v>150</v>
      </c>
      <c r="Q3872" s="11" t="s">
        <v>8315</v>
      </c>
      <c r="R3872" t="s">
        <v>8357</v>
      </c>
      <c r="S3872" s="15">
        <f t="shared" si="246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4"/>
        <v>3</v>
      </c>
      <c r="P3873" s="9">
        <f t="shared" si="245"/>
        <v>13.33</v>
      </c>
      <c r="Q3873" s="11" t="s">
        <v>8315</v>
      </c>
      <c r="R3873" t="s">
        <v>8357</v>
      </c>
      <c r="S3873" s="15">
        <f t="shared" si="246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4"/>
        <v>0</v>
      </c>
      <c r="P3874" s="9">
        <f t="shared" si="245"/>
        <v>0</v>
      </c>
      <c r="Q3874" s="11" t="s">
        <v>8315</v>
      </c>
      <c r="R3874" t="s">
        <v>8357</v>
      </c>
      <c r="S3874" s="15">
        <f t="shared" si="246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4"/>
        <v>0</v>
      </c>
      <c r="P3875" s="9">
        <f t="shared" si="245"/>
        <v>0</v>
      </c>
      <c r="Q3875" s="11" t="s">
        <v>8315</v>
      </c>
      <c r="R3875" t="s">
        <v>8357</v>
      </c>
      <c r="S3875" s="15">
        <f t="shared" si="246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4"/>
        <v>0</v>
      </c>
      <c r="P3876" s="9">
        <f t="shared" si="245"/>
        <v>0</v>
      </c>
      <c r="Q3876" s="11" t="s">
        <v>8315</v>
      </c>
      <c r="R3876" t="s">
        <v>8357</v>
      </c>
      <c r="S3876" s="15">
        <f t="shared" si="246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4"/>
        <v>0</v>
      </c>
      <c r="P3877" s="9">
        <f t="shared" si="245"/>
        <v>0</v>
      </c>
      <c r="Q3877" s="11" t="s">
        <v>8315</v>
      </c>
      <c r="R3877" t="s">
        <v>8357</v>
      </c>
      <c r="S3877" s="15">
        <f t="shared" si="246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4"/>
        <v>53</v>
      </c>
      <c r="P3878" s="9">
        <f t="shared" si="245"/>
        <v>44.76</v>
      </c>
      <c r="Q3878" s="11" t="s">
        <v>8315</v>
      </c>
      <c r="R3878" t="s">
        <v>8357</v>
      </c>
      <c r="S3878" s="15">
        <f t="shared" si="246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4"/>
        <v>5</v>
      </c>
      <c r="P3879" s="9">
        <f t="shared" si="245"/>
        <v>88.64</v>
      </c>
      <c r="Q3879" s="11" t="s">
        <v>8315</v>
      </c>
      <c r="R3879" t="s">
        <v>8357</v>
      </c>
      <c r="S3879" s="15">
        <f t="shared" si="246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4"/>
        <v>0</v>
      </c>
      <c r="P3880" s="9">
        <f t="shared" si="245"/>
        <v>10</v>
      </c>
      <c r="Q3880" s="11" t="s">
        <v>8315</v>
      </c>
      <c r="R3880" t="s">
        <v>8357</v>
      </c>
      <c r="S3880" s="15">
        <f t="shared" si="246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4"/>
        <v>0</v>
      </c>
      <c r="P3881" s="9">
        <f t="shared" si="245"/>
        <v>0</v>
      </c>
      <c r="Q3881" s="11" t="s">
        <v>8315</v>
      </c>
      <c r="R3881" t="s">
        <v>8357</v>
      </c>
      <c r="S3881" s="15">
        <f t="shared" si="246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4"/>
        <v>13</v>
      </c>
      <c r="P3882" s="9">
        <f t="shared" si="245"/>
        <v>57.65</v>
      </c>
      <c r="Q3882" s="11" t="s">
        <v>8315</v>
      </c>
      <c r="R3882" t="s">
        <v>8357</v>
      </c>
      <c r="S3882" s="15">
        <f t="shared" si="246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4"/>
        <v>5</v>
      </c>
      <c r="P3883" s="9">
        <f t="shared" si="245"/>
        <v>25</v>
      </c>
      <c r="Q3883" s="11" t="s">
        <v>8315</v>
      </c>
      <c r="R3883" t="s">
        <v>8357</v>
      </c>
      <c r="S3883" s="15">
        <f t="shared" si="246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4"/>
        <v>0</v>
      </c>
      <c r="P3884" s="9">
        <f t="shared" si="245"/>
        <v>0</v>
      </c>
      <c r="Q3884" s="11" t="s">
        <v>8315</v>
      </c>
      <c r="R3884" t="s">
        <v>8357</v>
      </c>
      <c r="S3884" s="15">
        <f t="shared" si="246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4"/>
        <v>0</v>
      </c>
      <c r="P3885" s="9">
        <f t="shared" si="245"/>
        <v>0</v>
      </c>
      <c r="Q3885" s="11" t="s">
        <v>8315</v>
      </c>
      <c r="R3885" t="s">
        <v>8357</v>
      </c>
      <c r="S3885" s="15">
        <f t="shared" si="246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4"/>
        <v>0</v>
      </c>
      <c r="P3886" s="9">
        <f t="shared" si="245"/>
        <v>0</v>
      </c>
      <c r="Q3886" s="11" t="s">
        <v>8315</v>
      </c>
      <c r="R3886" t="s">
        <v>8357</v>
      </c>
      <c r="S3886" s="15">
        <f t="shared" si="246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4"/>
        <v>0</v>
      </c>
      <c r="P3887" s="9">
        <f t="shared" si="245"/>
        <v>0</v>
      </c>
      <c r="Q3887" s="11" t="s">
        <v>8315</v>
      </c>
      <c r="R3887" t="s">
        <v>8357</v>
      </c>
      <c r="S3887" s="15">
        <f t="shared" si="246"/>
        <v>42469.951284722221</v>
      </c>
      <c r="T3887">
        <f t="shared" si="243"/>
        <v>2016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4"/>
        <v>0</v>
      </c>
      <c r="P3888" s="9">
        <f t="shared" si="245"/>
        <v>0</v>
      </c>
      <c r="Q3888" s="11" t="s">
        <v>8315</v>
      </c>
      <c r="R3888" t="s">
        <v>8357</v>
      </c>
      <c r="S3888" s="15">
        <f t="shared" si="246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4"/>
        <v>2</v>
      </c>
      <c r="P3889" s="9">
        <f t="shared" si="245"/>
        <v>17.5</v>
      </c>
      <c r="Q3889" s="11" t="s">
        <v>8315</v>
      </c>
      <c r="R3889" t="s">
        <v>8357</v>
      </c>
      <c r="S3889" s="15">
        <f t="shared" si="246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4"/>
        <v>27</v>
      </c>
      <c r="P3890" s="9">
        <f t="shared" si="245"/>
        <v>38.71</v>
      </c>
      <c r="Q3890" s="11" t="s">
        <v>8315</v>
      </c>
      <c r="R3890" t="s">
        <v>8316</v>
      </c>
      <c r="S3890" s="15">
        <f t="shared" si="246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4"/>
        <v>1</v>
      </c>
      <c r="P3891" s="9">
        <f t="shared" si="245"/>
        <v>13.11</v>
      </c>
      <c r="Q3891" s="11" t="s">
        <v>8315</v>
      </c>
      <c r="R3891" t="s">
        <v>8316</v>
      </c>
      <c r="S3891" s="15">
        <f t="shared" si="246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4"/>
        <v>17</v>
      </c>
      <c r="P3892" s="9">
        <f t="shared" si="245"/>
        <v>315.5</v>
      </c>
      <c r="Q3892" s="11" t="s">
        <v>8315</v>
      </c>
      <c r="R3892" t="s">
        <v>8316</v>
      </c>
      <c r="S3892" s="15">
        <f t="shared" si="246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4"/>
        <v>33</v>
      </c>
      <c r="P3893" s="9">
        <f t="shared" si="245"/>
        <v>37.14</v>
      </c>
      <c r="Q3893" s="11" t="s">
        <v>8315</v>
      </c>
      <c r="R3893" t="s">
        <v>8316</v>
      </c>
      <c r="S3893" s="15">
        <f t="shared" si="246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4"/>
        <v>0</v>
      </c>
      <c r="P3894" s="9">
        <f t="shared" si="245"/>
        <v>0</v>
      </c>
      <c r="Q3894" s="11" t="s">
        <v>8315</v>
      </c>
      <c r="R3894" t="s">
        <v>8316</v>
      </c>
      <c r="S3894" s="15">
        <f t="shared" si="246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4"/>
        <v>22</v>
      </c>
      <c r="P3895" s="9">
        <f t="shared" si="245"/>
        <v>128.27000000000001</v>
      </c>
      <c r="Q3895" s="11" t="s">
        <v>8315</v>
      </c>
      <c r="R3895" t="s">
        <v>8316</v>
      </c>
      <c r="S3895" s="15">
        <f t="shared" si="246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4"/>
        <v>3</v>
      </c>
      <c r="P3896" s="9">
        <f t="shared" si="245"/>
        <v>47.27</v>
      </c>
      <c r="Q3896" s="11" t="s">
        <v>8315</v>
      </c>
      <c r="R3896" t="s">
        <v>8316</v>
      </c>
      <c r="S3896" s="15">
        <f t="shared" si="246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4"/>
        <v>5</v>
      </c>
      <c r="P3897" s="9">
        <f t="shared" si="245"/>
        <v>50</v>
      </c>
      <c r="Q3897" s="11" t="s">
        <v>8315</v>
      </c>
      <c r="R3897" t="s">
        <v>8316</v>
      </c>
      <c r="S3897" s="15">
        <f t="shared" si="246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4"/>
        <v>11</v>
      </c>
      <c r="P3898" s="9">
        <f t="shared" si="245"/>
        <v>42.5</v>
      </c>
      <c r="Q3898" s="11" t="s">
        <v>8315</v>
      </c>
      <c r="R3898" t="s">
        <v>8316</v>
      </c>
      <c r="S3898" s="15">
        <f t="shared" si="246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4"/>
        <v>18</v>
      </c>
      <c r="P3899" s="9">
        <f t="shared" si="245"/>
        <v>44</v>
      </c>
      <c r="Q3899" s="11" t="s">
        <v>8315</v>
      </c>
      <c r="R3899" t="s">
        <v>8316</v>
      </c>
      <c r="S3899" s="15">
        <f t="shared" si="246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4"/>
        <v>33</v>
      </c>
      <c r="P3900" s="9">
        <f t="shared" si="245"/>
        <v>50.88</v>
      </c>
      <c r="Q3900" s="11" t="s">
        <v>8315</v>
      </c>
      <c r="R3900" t="s">
        <v>8316</v>
      </c>
      <c r="S3900" s="15">
        <f t="shared" si="246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4"/>
        <v>1</v>
      </c>
      <c r="P3901" s="9">
        <f t="shared" si="245"/>
        <v>62.5</v>
      </c>
      <c r="Q3901" s="11" t="s">
        <v>8315</v>
      </c>
      <c r="R3901" t="s">
        <v>8316</v>
      </c>
      <c r="S3901" s="15">
        <f t="shared" si="246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4"/>
        <v>5</v>
      </c>
      <c r="P3902" s="9">
        <f t="shared" si="245"/>
        <v>27</v>
      </c>
      <c r="Q3902" s="11" t="s">
        <v>8315</v>
      </c>
      <c r="R3902" t="s">
        <v>8316</v>
      </c>
      <c r="S3902" s="15">
        <f t="shared" si="246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4"/>
        <v>1</v>
      </c>
      <c r="P3903" s="9">
        <f t="shared" si="245"/>
        <v>25</v>
      </c>
      <c r="Q3903" s="11" t="s">
        <v>8315</v>
      </c>
      <c r="R3903" t="s">
        <v>8316</v>
      </c>
      <c r="S3903" s="15">
        <f t="shared" si="246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4"/>
        <v>49</v>
      </c>
      <c r="P3904" s="9">
        <f t="shared" si="245"/>
        <v>47.26</v>
      </c>
      <c r="Q3904" s="11" t="s">
        <v>8315</v>
      </c>
      <c r="R3904" t="s">
        <v>8316</v>
      </c>
      <c r="S3904" s="15">
        <f t="shared" si="246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4"/>
        <v>0</v>
      </c>
      <c r="P3905" s="9">
        <f t="shared" si="245"/>
        <v>0</v>
      </c>
      <c r="Q3905" s="11" t="s">
        <v>8315</v>
      </c>
      <c r="R3905" t="s">
        <v>8316</v>
      </c>
      <c r="S3905" s="15">
        <f t="shared" si="246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4"/>
        <v>0</v>
      </c>
      <c r="P3906" s="9">
        <f t="shared" si="245"/>
        <v>1.5</v>
      </c>
      <c r="Q3906" s="11" t="s">
        <v>8315</v>
      </c>
      <c r="R3906" t="s">
        <v>8316</v>
      </c>
      <c r="S3906" s="15">
        <f t="shared" si="246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9">
        <f t="shared" si="245"/>
        <v>24.71</v>
      </c>
      <c r="Q3907" s="11" t="s">
        <v>8315</v>
      </c>
      <c r="R3907" t="s">
        <v>8316</v>
      </c>
      <c r="S3907" s="15">
        <f t="shared" si="246"/>
        <v>42124.623877314814</v>
      </c>
      <c r="T3907">
        <f t="shared" si="243"/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>
        <f t="shared" ref="T3908:T3971" si="247">YEAR(S3908)</f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ref="O3914:O3977" si="248">ROUND(E3914/D3914*100,0)</f>
        <v>0</v>
      </c>
      <c r="P3914" s="9">
        <f t="shared" ref="P3914:P3977" si="249">IFERROR(ROUND(E3914/L3914,2),0)</f>
        <v>1</v>
      </c>
      <c r="Q3914" s="11" t="s">
        <v>8315</v>
      </c>
      <c r="R3914" t="s">
        <v>8316</v>
      </c>
      <c r="S3914" s="15">
        <f t="shared" ref="S3914:S3977" si="250">(((J3914/60)/60)/24)+DATE(1970,1,1)</f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8"/>
        <v>10</v>
      </c>
      <c r="P3915" s="9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 s="9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 s="9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 s="9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 s="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 s="9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 s="9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 s="9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 s="9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8"/>
        <v>8</v>
      </c>
      <c r="P3924" s="9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 s="9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8"/>
        <v>15</v>
      </c>
      <c r="P3926" s="9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8"/>
        <v>10</v>
      </c>
      <c r="P3927" s="9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 s="9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 s="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8"/>
        <v>13</v>
      </c>
      <c r="P3930" s="9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8"/>
        <v>2</v>
      </c>
      <c r="P3931" s="9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 s="9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8"/>
        <v>0</v>
      </c>
      <c r="P3933" s="9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8"/>
        <v>0</v>
      </c>
      <c r="P3934" s="9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8"/>
        <v>16</v>
      </c>
      <c r="P3935" s="9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8"/>
        <v>11</v>
      </c>
      <c r="P3936" s="9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 s="9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8"/>
        <v>0</v>
      </c>
      <c r="P3938" s="9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8"/>
        <v>86</v>
      </c>
      <c r="P3939" s="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8"/>
        <v>12</v>
      </c>
      <c r="P3940" s="9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 s="9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8"/>
        <v>0</v>
      </c>
      <c r="P3942" s="9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8"/>
        <v>1</v>
      </c>
      <c r="P3943" s="9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8"/>
        <v>0</v>
      </c>
      <c r="P3944" s="9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8"/>
        <v>36</v>
      </c>
      <c r="P3945" s="9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8"/>
        <v>0</v>
      </c>
      <c r="P3946" s="9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8"/>
        <v>0</v>
      </c>
      <c r="P3947" s="9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8"/>
        <v>3</v>
      </c>
      <c r="P3948" s="9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8"/>
        <v>3</v>
      </c>
      <c r="P3949" s="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 s="9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 s="9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8"/>
        <v>1</v>
      </c>
      <c r="P3952" s="9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 s="9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8"/>
        <v>0</v>
      </c>
      <c r="P3954" s="9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 s="9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 s="9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8"/>
        <v>24</v>
      </c>
      <c r="P3957" s="9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 s="9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8"/>
        <v>0</v>
      </c>
      <c r="P3959" s="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8"/>
        <v>32</v>
      </c>
      <c r="P3960" s="9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8"/>
        <v>24</v>
      </c>
      <c r="P3961" s="9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8"/>
        <v>2</v>
      </c>
      <c r="P3962" s="9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 s="9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 s="9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 s="9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 s="9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 s="9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 s="9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 s="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8"/>
        <v>11</v>
      </c>
      <c r="P3970" s="9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9">
        <f t="shared" si="249"/>
        <v>35.17</v>
      </c>
      <c r="Q3971" s="11" t="s">
        <v>8315</v>
      </c>
      <c r="R3971" t="s">
        <v>8316</v>
      </c>
      <c r="S3971" s="15">
        <f t="shared" si="250"/>
        <v>42601.854699074072</v>
      </c>
      <c r="T3971">
        <f t="shared" si="247"/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>
        <f t="shared" ref="T3972:T4035" si="251">YEAR(S3972)</f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ref="O3978:O4041" si="252">ROUND(E3978/D3978*100,0)</f>
        <v>48</v>
      </c>
      <c r="P3978" s="9">
        <f t="shared" ref="P3978:P4041" si="253">IFERROR(ROUND(E3978/L3978,2),0)</f>
        <v>62</v>
      </c>
      <c r="Q3978" s="11" t="s">
        <v>8315</v>
      </c>
      <c r="R3978" t="s">
        <v>8316</v>
      </c>
      <c r="S3978" s="15">
        <f t="shared" ref="S3978:S4041" si="254">(((J3978/60)/60)/24)+DATE(1970,1,1)</f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2"/>
        <v>1</v>
      </c>
      <c r="P3979" s="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2"/>
        <v>11</v>
      </c>
      <c r="P3980" s="9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 s="9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2"/>
        <v>18</v>
      </c>
      <c r="P3982" s="9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2"/>
        <v>4</v>
      </c>
      <c r="P3983" s="9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 s="9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2"/>
        <v>35</v>
      </c>
      <c r="P3985" s="9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 s="9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2"/>
        <v>32</v>
      </c>
      <c r="P3987" s="9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 s="9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 s="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2"/>
        <v>2</v>
      </c>
      <c r="P3990" s="9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2"/>
        <v>0</v>
      </c>
      <c r="P3991" s="9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 s="9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2"/>
        <v>20</v>
      </c>
      <c r="P3993" s="9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2"/>
        <v>5</v>
      </c>
      <c r="P3994" s="9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2"/>
        <v>0</v>
      </c>
      <c r="P3995" s="9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2"/>
        <v>0</v>
      </c>
      <c r="P3996" s="9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 s="9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2"/>
        <v>17</v>
      </c>
      <c r="P3998" s="9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 s="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2"/>
        <v>57</v>
      </c>
      <c r="P4000" s="9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2"/>
        <v>17</v>
      </c>
      <c r="P4001" s="9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2"/>
        <v>0</v>
      </c>
      <c r="P4002" s="9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 s="9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2"/>
        <v>2</v>
      </c>
      <c r="P4004" s="9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2"/>
        <v>10</v>
      </c>
      <c r="P4005" s="9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>
        <f t="shared" si="251"/>
        <v>2015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2"/>
        <v>0</v>
      </c>
      <c r="P4006" s="9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2"/>
        <v>1</v>
      </c>
      <c r="P4007" s="9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2"/>
        <v>0</v>
      </c>
      <c r="P4008" s="9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2"/>
        <v>0</v>
      </c>
      <c r="P4009" s="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 s="9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 s="9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2"/>
        <v>24</v>
      </c>
      <c r="P4012" s="9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 s="9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 s="9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2"/>
        <v>1</v>
      </c>
      <c r="P4015" s="9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2"/>
        <v>0</v>
      </c>
      <c r="P4016" s="9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2"/>
        <v>0</v>
      </c>
      <c r="P4017" s="9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 s="9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2"/>
        <v>1</v>
      </c>
      <c r="P4019" s="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 s="9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2"/>
        <v>1</v>
      </c>
      <c r="P4021" s="9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2"/>
        <v>17</v>
      </c>
      <c r="P4022" s="9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2"/>
        <v>1</v>
      </c>
      <c r="P4023" s="9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2"/>
        <v>70</v>
      </c>
      <c r="P4024" s="9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 s="9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2"/>
        <v>1</v>
      </c>
      <c r="P4026" s="9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 s="9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 s="9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2"/>
        <v>7</v>
      </c>
      <c r="P4029" s="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 s="9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 s="9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 s="9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 s="9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52"/>
        <v>7</v>
      </c>
      <c r="P4034" s="9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9">
        <f t="shared" si="253"/>
        <v>65.34</v>
      </c>
      <c r="Q4035" s="11" t="s">
        <v>8315</v>
      </c>
      <c r="R4035" t="s">
        <v>8316</v>
      </c>
      <c r="S4035" s="15">
        <f t="shared" si="254"/>
        <v>42614.268796296295</v>
      </c>
      <c r="T4035">
        <f t="shared" si="251"/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>
        <f t="shared" ref="T4036:T4099" si="255">YEAR(S4036)</f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ref="O4042:O4105" si="256">ROUND(E4042/D4042*100,0)</f>
        <v>31</v>
      </c>
      <c r="P4042" s="9">
        <f t="shared" ref="P4042:P4105" si="257">IFERROR(ROUND(E4042/L4042,2),0)</f>
        <v>1250</v>
      </c>
      <c r="Q4042" s="11" t="s">
        <v>8315</v>
      </c>
      <c r="R4042" t="s">
        <v>8316</v>
      </c>
      <c r="S4042" s="15">
        <f t="shared" ref="S4042:S4105" si="258">(((J4042/60)/60)/24)+DATE(1970,1,1)</f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6"/>
        <v>0</v>
      </c>
      <c r="P4043" s="9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6"/>
        <v>0</v>
      </c>
      <c r="P4044" s="9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 s="9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6"/>
        <v>38</v>
      </c>
      <c r="P4046" s="9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 s="9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6"/>
        <v>8</v>
      </c>
      <c r="P4048" s="9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6"/>
        <v>2</v>
      </c>
      <c r="P4049" s="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 s="9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6"/>
        <v>0</v>
      </c>
      <c r="P4051" s="9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6"/>
        <v>0</v>
      </c>
      <c r="P4052" s="9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6"/>
        <v>0</v>
      </c>
      <c r="P4053" s="9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6"/>
        <v>38</v>
      </c>
      <c r="P4054" s="9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 s="9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6"/>
        <v>0</v>
      </c>
      <c r="P4056" s="9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 s="9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6"/>
        <v>53</v>
      </c>
      <c r="P4058" s="9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 s="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6"/>
        <v>3</v>
      </c>
      <c r="P4060" s="9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 s="9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 s="9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6"/>
        <v>0</v>
      </c>
      <c r="P4063" s="9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6"/>
        <v>2</v>
      </c>
      <c r="P4064" s="9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 s="9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 s="9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6"/>
        <v>1</v>
      </c>
      <c r="P4067" s="9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6"/>
        <v>0</v>
      </c>
      <c r="P4068" s="9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6"/>
        <v>61</v>
      </c>
      <c r="P4069" s="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6"/>
        <v>1</v>
      </c>
      <c r="P4070" s="9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 s="9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6"/>
        <v>17</v>
      </c>
      <c r="P4072" s="9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 s="9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 s="9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6"/>
        <v>1</v>
      </c>
      <c r="P4075" s="9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 s="9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 s="9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6"/>
        <v>0</v>
      </c>
      <c r="P4078" s="9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6"/>
        <v>9</v>
      </c>
      <c r="P4079" s="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 s="9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6"/>
        <v>0</v>
      </c>
      <c r="P4081" s="9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 s="9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6"/>
        <v>16</v>
      </c>
      <c r="P4083" s="9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6"/>
        <v>2</v>
      </c>
      <c r="P4084" s="9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6"/>
        <v>22</v>
      </c>
      <c r="P4085" s="9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 s="9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6"/>
        <v>0</v>
      </c>
      <c r="P4087" s="9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6"/>
        <v>5</v>
      </c>
      <c r="P4088" s="9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>
        <f t="shared" si="255"/>
        <v>2015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 s="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 s="9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6"/>
        <v>5</v>
      </c>
      <c r="P4091" s="9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6"/>
        <v>3</v>
      </c>
      <c r="P4092" s="9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6"/>
        <v>13</v>
      </c>
      <c r="P4093" s="9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 s="9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 s="9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 s="9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 s="9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6"/>
        <v>11</v>
      </c>
      <c r="P4098" s="9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9">
        <f t="shared" si="257"/>
        <v>0</v>
      </c>
      <c r="Q4099" s="11" t="s">
        <v>8315</v>
      </c>
      <c r="R4099" t="s">
        <v>8316</v>
      </c>
      <c r="S4099" s="15">
        <f t="shared" si="258"/>
        <v>42344.824502314819</v>
      </c>
      <c r="T4099">
        <f t="shared" si="255"/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>
        <f t="shared" ref="T4100:T4115" si="259">YEAR(S4100)</f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ref="O4106:O4115" si="260">ROUND(E4106/D4106*100,0)</f>
        <v>21</v>
      </c>
      <c r="P4106" s="9">
        <f t="shared" ref="P4106:P4115" si="261">IFERROR(ROUND(E4106/L4106,2),0)</f>
        <v>45.79</v>
      </c>
      <c r="Q4106" s="11" t="s">
        <v>8315</v>
      </c>
      <c r="R4106" t="s">
        <v>8316</v>
      </c>
      <c r="S4106" s="15">
        <f t="shared" ref="S4106:S4115" si="262">(((J4106/60)/60)/24)+DATE(1970,1,1)</f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0"/>
        <v>7</v>
      </c>
      <c r="P4107" s="9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0"/>
        <v>71</v>
      </c>
      <c r="P4108" s="9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0"/>
        <v>2</v>
      </c>
      <c r="P4109" s="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2</v>
      </c>
      <c r="P4110" s="9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 s="9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 s="9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0"/>
        <v>3</v>
      </c>
      <c r="P4113" s="9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 s="9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0"/>
        <v>0</v>
      </c>
      <c r="P4115" s="9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>
        <f t="shared" si="259"/>
        <v>2015</v>
      </c>
    </row>
  </sheetData>
  <autoFilter ref="A1:S4115" xr:uid="{00000000-0001-0000-0000-000000000000}">
    <sortState xmlns:xlrd2="http://schemas.microsoft.com/office/spreadsheetml/2017/richdata2" ref="A522:S4115">
      <sortCondition ref="A1:A4115"/>
    </sortState>
  </autoFilter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D0A8-E33D-4979-ACE7-86505F895074}">
  <sheetPr codeName="Sheet11"/>
  <dimension ref="A1:H20"/>
  <sheetViews>
    <sheetView workbookViewId="0">
      <selection activeCell="K32" sqref="K32"/>
    </sheetView>
  </sheetViews>
  <sheetFormatPr defaultRowHeight="15" x14ac:dyDescent="0.25"/>
  <cols>
    <col min="1" max="1" width="18.85546875" bestFit="1" customWidth="1"/>
    <col min="2" max="2" width="16.8554687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20.42578125" style="19" bestFit="1" customWidth="1"/>
  </cols>
  <sheetData>
    <row r="1" spans="1:8" x14ac:dyDescent="0.25">
      <c r="A1" s="17" t="s">
        <v>8379</v>
      </c>
      <c r="B1" s="17" t="s">
        <v>8380</v>
      </c>
      <c r="C1" s="17" t="s">
        <v>8381</v>
      </c>
      <c r="D1" s="17" t="s">
        <v>8399</v>
      </c>
      <c r="E1" s="17" t="s">
        <v>8382</v>
      </c>
      <c r="F1" s="18" t="s">
        <v>8383</v>
      </c>
      <c r="G1" s="18" t="s">
        <v>8384</v>
      </c>
      <c r="H1" s="18" t="s">
        <v>8385</v>
      </c>
    </row>
    <row r="2" spans="1:8" x14ac:dyDescent="0.25">
      <c r="A2" t="s">
        <v>8386</v>
      </c>
      <c r="B2">
        <f>COUNTIFS(Kickstarter!$D:$D,"&lt;1000", Kickstarter!$F:$F, "Successful", Kickstarter!$R:$R, "Plays")</f>
        <v>141</v>
      </c>
      <c r="C2">
        <f>COUNTIFS(Kickstarter!$D:D,"&lt;1000", Kickstarter!$F:$F, "Failed", Kickstarter!$R:$R, "Plays")</f>
        <v>45</v>
      </c>
      <c r="D2">
        <f>COUNTIFS(Kickstarter!$D:D,"&lt;1000", Kickstarter!$F:$F, "canceled", Kickstarter!$R:$R, "Plays")</f>
        <v>0</v>
      </c>
      <c r="E2">
        <f>SUM(B2:D2)</f>
        <v>186</v>
      </c>
      <c r="F2" s="19">
        <f>SUM(B2/E2)</f>
        <v>0.75806451612903225</v>
      </c>
      <c r="G2" s="19">
        <f>SUM(C2/E2)</f>
        <v>0.24193548387096775</v>
      </c>
      <c r="H2" s="19">
        <f>SUM(D2/E2)</f>
        <v>0</v>
      </c>
    </row>
    <row r="3" spans="1:8" x14ac:dyDescent="0.25">
      <c r="A3" t="s">
        <v>8387</v>
      </c>
      <c r="B3">
        <f>COUNTIFS(Kickstarter!$D:$D,"&gt;=1000", Kickstarter!$F:$F, "Successful", Kickstarter!$R:$R, "Plays", Kickstarter!$D:$D,"&lt;=4999")</f>
        <v>388</v>
      </c>
      <c r="C3">
        <f>COUNTIFS(Kickstarter!$D:$D,"&gt;=1000", Kickstarter!$F:$F, "Failed", Kickstarter!$R:$R, "Plays", Kickstarter!$D:$D,"&lt;=4999")</f>
        <v>146</v>
      </c>
      <c r="D3">
        <f>COUNTIFS(Kickstarter!$D:$D,"&gt;=1000", Kickstarter!$F:$F, "canceled", Kickstarter!$R:$R, "Plays", Kickstarter!$D:$D,"&lt;=4999")</f>
        <v>0</v>
      </c>
      <c r="E3">
        <f>SUM(B3:D3)</f>
        <v>534</v>
      </c>
      <c r="F3" s="19">
        <f>SUM(B3/E3)</f>
        <v>0.72659176029962547</v>
      </c>
      <c r="G3" s="19">
        <f t="shared" ref="G3:G13" si="0">SUM(C3/E3)</f>
        <v>0.27340823970037453</v>
      </c>
      <c r="H3" s="19">
        <f t="shared" ref="H3:H13" si="1">SUM(D3/E3)</f>
        <v>0</v>
      </c>
    </row>
    <row r="4" spans="1:8" x14ac:dyDescent="0.25">
      <c r="A4" t="s">
        <v>8388</v>
      </c>
      <c r="B4">
        <f>COUNTIFS(Kickstarter!$D:D,"&gt;=5000", Kickstarter!$F:$F, "Successful", Kickstarter!$R:$R, "Plays", Kickstarter!$D:$D,"&lt;=9999")</f>
        <v>93</v>
      </c>
      <c r="C4">
        <f>COUNTIFS(Kickstarter!$D:D,"&gt;=5000", Kickstarter!$D:$D,"&lt;=9999", Kickstarter!$F:$F, "Failed", Kickstarter!$R:$R, "Plays")</f>
        <v>76</v>
      </c>
      <c r="D4">
        <f>COUNTIFS(Kickstarter!$D:D,"&gt;=5000", Kickstarter!$D:$D,"&lt;=9999", Kickstarter!$F:$F, "canceled", Kickstarter!$R:$R, "Plays")</f>
        <v>0</v>
      </c>
      <c r="E4">
        <f t="shared" ref="E4:E13" si="2">SUM(B4:D4)</f>
        <v>169</v>
      </c>
      <c r="F4" s="19">
        <f t="shared" ref="F4:F12" si="3">SUM(B4/E4)</f>
        <v>0.55029585798816572</v>
      </c>
      <c r="G4" s="19">
        <f t="shared" si="0"/>
        <v>0.44970414201183434</v>
      </c>
      <c r="H4" s="19">
        <f t="shared" si="1"/>
        <v>0</v>
      </c>
    </row>
    <row r="5" spans="1:8" x14ac:dyDescent="0.25">
      <c r="A5" t="s">
        <v>8389</v>
      </c>
      <c r="B5">
        <f>COUNTIFS(Kickstarter!$D:D,"&gt;=10000", Kickstarter!$F:$F, "Successful", Kickstarter!$R:$R, "Plays", Kickstarter!$D:$D,"&lt;=14999")</f>
        <v>39</v>
      </c>
      <c r="C5">
        <f>COUNTIFS(Kickstarter!$D:D,"&gt;=10000", Kickstarter!$F:$F, "Failed", Kickstarter!$R:$R, "Plays", Kickstarter!$D:$D,"&lt;=14999")</f>
        <v>33</v>
      </c>
      <c r="D5">
        <f>COUNTIFS(Kickstarter!$D:D,"&gt;=10000", Kickstarter!$F:$F, "Canceled", Kickstarter!$R:$R, "Plays", Kickstarter!$D:$D,"&lt;=14999")</f>
        <v>0</v>
      </c>
      <c r="E5">
        <f t="shared" si="2"/>
        <v>72</v>
      </c>
      <c r="F5" s="19">
        <f t="shared" si="3"/>
        <v>0.54166666666666663</v>
      </c>
      <c r="G5" s="19">
        <f t="shared" si="0"/>
        <v>0.45833333333333331</v>
      </c>
      <c r="H5" s="19">
        <f t="shared" si="1"/>
        <v>0</v>
      </c>
    </row>
    <row r="6" spans="1:8" x14ac:dyDescent="0.25">
      <c r="A6" t="s">
        <v>8390</v>
      </c>
      <c r="B6">
        <f>COUNTIFS(Kickstarter!$D:D,"&gt;=15000", Kickstarter!$F:$F, "Successful", Kickstarter!$R:$R, "Plays", Kickstarter!$D:$D,"&lt;=19999")</f>
        <v>12</v>
      </c>
      <c r="C6">
        <f>COUNTIFS(Kickstarter!$D:D,"&gt;=15000", Kickstarter!$F:$F, "failed", Kickstarter!$R:$R, "plays", Kickstarter!$D:$D,"&lt;=19999")</f>
        <v>12</v>
      </c>
      <c r="D6">
        <f>COUNTIFS(Kickstarter!$D:D,"&gt;=15000", Kickstarter!$F:$F, "canceled", Kickstarter!$R:$R, "plays", Kickstarter!$D:$D,"&lt;=19999")</f>
        <v>0</v>
      </c>
      <c r="E6">
        <f t="shared" si="2"/>
        <v>24</v>
      </c>
      <c r="F6" s="19">
        <f t="shared" si="3"/>
        <v>0.5</v>
      </c>
      <c r="G6" s="19">
        <f t="shared" si="0"/>
        <v>0.5</v>
      </c>
      <c r="H6" s="19">
        <f t="shared" si="1"/>
        <v>0</v>
      </c>
    </row>
    <row r="7" spans="1:8" x14ac:dyDescent="0.25">
      <c r="A7" t="s">
        <v>8391</v>
      </c>
      <c r="B7">
        <f>COUNTIFS(Kickstarter!$D:D,"&gt;=20000", Kickstarter!$F:$F, "Successful", Kickstarter!$R:$R, "Plays", Kickstarter!$D:$D,"&lt;=24999")</f>
        <v>9</v>
      </c>
      <c r="C7">
        <f>COUNTIFS(Kickstarter!$D:D,"&gt;=20000", Kickstarter!$F:$F, "Failed", Kickstarter!$R:$R, "Plays", Kickstarter!$D:$D,"&lt;=24999")</f>
        <v>11</v>
      </c>
      <c r="D7">
        <f>COUNTIFS(Kickstarter!$D:D,"&gt;=20000", Kickstarter!$F:$F, "Canceled", Kickstarter!$R:$R, "Plays", Kickstarter!$D:$D,"&lt;=24999")</f>
        <v>0</v>
      </c>
      <c r="E7">
        <f t="shared" si="2"/>
        <v>20</v>
      </c>
      <c r="F7" s="19">
        <f t="shared" si="3"/>
        <v>0.45</v>
      </c>
      <c r="G7" s="19">
        <f t="shared" si="0"/>
        <v>0.55000000000000004</v>
      </c>
      <c r="H7" s="19">
        <f t="shared" si="1"/>
        <v>0</v>
      </c>
    </row>
    <row r="8" spans="1:8" x14ac:dyDescent="0.25">
      <c r="A8" t="s">
        <v>8392</v>
      </c>
      <c r="B8">
        <f>COUNTIFS(Kickstarter!$D:$D,"&gt;=25000", Kickstarter!$F:$F, "Successful", Kickstarter!$R:$R, "Plays", Kickstarter!$D:$D,"&lt;=29999")</f>
        <v>1</v>
      </c>
      <c r="C8">
        <f>COUNTIFS(Kickstarter!$D:D,"&gt;=25000", Kickstarter!$F:$F, "Failed", Kickstarter!$R:$R, "Plays", Kickstarter!$D:$D,"&lt;=29999")</f>
        <v>4</v>
      </c>
      <c r="D8">
        <f>COUNTIFS(Kickstarter!$D:D,"&gt;=25000", Kickstarter!$F:$F, "Canceled", Kickstarter!$R:$R, "Plays", Kickstarter!$D:$D,"&lt;=29999")</f>
        <v>0</v>
      </c>
      <c r="E8">
        <f t="shared" si="2"/>
        <v>5</v>
      </c>
      <c r="F8" s="19">
        <f t="shared" si="3"/>
        <v>0.2</v>
      </c>
      <c r="G8" s="19">
        <f t="shared" si="0"/>
        <v>0.8</v>
      </c>
      <c r="H8" s="19">
        <f t="shared" si="1"/>
        <v>0</v>
      </c>
    </row>
    <row r="9" spans="1:8" x14ac:dyDescent="0.25">
      <c r="A9" t="s">
        <v>8393</v>
      </c>
      <c r="B9">
        <f>COUNTIFS(Kickstarter!$D:D,"&gt;=30000", Kickstarter!$F:$F, "Successful", Kickstarter!$R:$R, "Plays", Kickstarter!$D:$D,"&lt;=34999")</f>
        <v>3</v>
      </c>
      <c r="C9">
        <f>COUNTIFS(Kickstarter!$D:D,"&gt;=30000", Kickstarter!$F:$F, "failed", Kickstarter!$R:$R, "Plays", Kickstarter!$D:$D,"&lt;=34999")</f>
        <v>8</v>
      </c>
      <c r="D9">
        <f>COUNTIFS(Kickstarter!$D:D,"&gt;=30000", Kickstarter!$F:$F, "canceled", Kickstarter!$R:$R, "Plays", Kickstarter!$D:$D,"&lt;=34999")</f>
        <v>0</v>
      </c>
      <c r="E9">
        <f t="shared" si="2"/>
        <v>11</v>
      </c>
      <c r="F9" s="19">
        <f t="shared" si="3"/>
        <v>0.27272727272727271</v>
      </c>
      <c r="G9" s="19">
        <f t="shared" si="0"/>
        <v>0.72727272727272729</v>
      </c>
      <c r="H9" s="19">
        <f t="shared" si="1"/>
        <v>0</v>
      </c>
    </row>
    <row r="10" spans="1:8" x14ac:dyDescent="0.25">
      <c r="A10" t="s">
        <v>8394</v>
      </c>
      <c r="B10">
        <f>COUNTIFS(Kickstarter!$D:D,"&gt;=35000", Kickstarter!$F:$F, "Successful", Kickstarter!$R:$R, "Plays", Kickstarter!$D:$D,"&lt;=39999")</f>
        <v>4</v>
      </c>
      <c r="C10">
        <f>COUNTIFS(Kickstarter!$D:D,"&gt;=35000", Kickstarter!$F:$F, "failed", Kickstarter!$R:$R, "Plays", Kickstarter!$D:$D,"&lt;=39999")</f>
        <v>2</v>
      </c>
      <c r="D10">
        <f>COUNTIFS(Kickstarter!$D:D,"&gt;=35000", Kickstarter!$F:$F, "canceled", Kickstarter!$R:$R, "Plays", Kickstarter!$D:$D,"&lt;=39999")</f>
        <v>0</v>
      </c>
      <c r="E10">
        <f t="shared" si="2"/>
        <v>6</v>
      </c>
      <c r="F10" s="19">
        <f t="shared" si="3"/>
        <v>0.66666666666666663</v>
      </c>
      <c r="G10" s="19">
        <f t="shared" si="0"/>
        <v>0.33333333333333331</v>
      </c>
      <c r="H10" s="19">
        <f t="shared" si="1"/>
        <v>0</v>
      </c>
    </row>
    <row r="11" spans="1:8" x14ac:dyDescent="0.25">
      <c r="A11" t="s">
        <v>8395</v>
      </c>
      <c r="B11">
        <f>COUNTIFS(Kickstarter!$D:D,"&gt;=40000", Kickstarter!$F:$F, "Successful", Kickstarter!$R:$R, "Plays", Kickstarter!$D:$D,"&lt;=44999")</f>
        <v>2</v>
      </c>
      <c r="C11">
        <f>COUNTIFS(Kickstarter!$D:D,"&gt;=40000", Kickstarter!$F:$F, "failed", Kickstarter!$R:$R, "Plays", Kickstarter!$D:$D,"&lt;=44999")</f>
        <v>1</v>
      </c>
      <c r="D11">
        <f>COUNTIFS(Kickstarter!$D:D,"&gt;=40000", Kickstarter!$F:$F, "canceled", Kickstarter!$R:$R, "Plays", Kickstarter!$D:$D,"&lt;=44999")</f>
        <v>0</v>
      </c>
      <c r="E11">
        <f t="shared" si="2"/>
        <v>3</v>
      </c>
      <c r="F11" s="19">
        <f t="shared" si="3"/>
        <v>0.66666666666666663</v>
      </c>
      <c r="G11" s="19">
        <f t="shared" si="0"/>
        <v>0.33333333333333331</v>
      </c>
      <c r="H11" s="19">
        <f t="shared" si="1"/>
        <v>0</v>
      </c>
    </row>
    <row r="12" spans="1:8" x14ac:dyDescent="0.25">
      <c r="A12" t="s">
        <v>8396</v>
      </c>
      <c r="B12">
        <f>COUNTIFS(Kickstarter!$D:D,"&gt;=45000", Kickstarter!$F:$F, "Successful", Kickstarter!$R:$R, "Plays", Kickstarter!$D:$D,"&lt;=49999")</f>
        <v>0</v>
      </c>
      <c r="C12">
        <f>COUNTIFS(Kickstarter!$D:D,"&gt;=45000", Kickstarter!$F:$F, "failed", Kickstarter!$R:$R, "Plays", Kickstarter!$D:$D,"&lt;=49999")</f>
        <v>1</v>
      </c>
      <c r="D12">
        <f>COUNTIFS(Kickstarter!$D:D,"&gt;=45000", Kickstarter!$F:$F, "canceled", Kickstarter!$R:$R, "Plays", Kickstarter!$D:$D,"&lt;=49999")</f>
        <v>0</v>
      </c>
      <c r="E12">
        <f t="shared" si="2"/>
        <v>1</v>
      </c>
      <c r="F12" s="19">
        <f t="shared" si="3"/>
        <v>0</v>
      </c>
      <c r="G12" s="19">
        <f t="shared" si="0"/>
        <v>1</v>
      </c>
      <c r="H12" s="19">
        <f t="shared" si="1"/>
        <v>0</v>
      </c>
    </row>
    <row r="13" spans="1:8" x14ac:dyDescent="0.25">
      <c r="A13" t="s">
        <v>8397</v>
      </c>
      <c r="B13">
        <f>COUNTIFS(Kickstarter!$D:D,"&gt;50000", Kickstarter!$F:$F, "Successful", Kickstarter!$R:$R, "Plays")</f>
        <v>2</v>
      </c>
      <c r="C13">
        <f>COUNTIFS(Kickstarter!$D:D,"&gt;50000", Kickstarter!$F:$F, "failed", Kickstarter!$R:$R, "Plays")</f>
        <v>10</v>
      </c>
      <c r="D13">
        <f>COUNTIFS(Kickstarter!$D:D,"&lt;50000", Kickstarter!$F:$F, "canceled", Kickstarter!$R:$R, "Plays")</f>
        <v>0</v>
      </c>
      <c r="E13">
        <f t="shared" si="2"/>
        <v>12</v>
      </c>
      <c r="F13" s="19">
        <f>SUM(B13/E13)</f>
        <v>0.16666666666666666</v>
      </c>
      <c r="G13" s="19">
        <f t="shared" si="0"/>
        <v>0.83333333333333337</v>
      </c>
      <c r="H13" s="19">
        <f t="shared" si="1"/>
        <v>0</v>
      </c>
    </row>
    <row r="20" spans="7:7" x14ac:dyDescent="0.25">
      <c r="G20" s="19" t="s">
        <v>8398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Statistics</vt:lpstr>
      <vt:lpstr>Subcategory Statistics</vt:lpstr>
      <vt:lpstr>Outcomes Based on Launch Date</vt:lpstr>
      <vt:lpstr>Theater Outcomes By Launch Date</vt:lpstr>
      <vt:lpstr>Kickstarter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Shayna</cp:lastModifiedBy>
  <dcterms:created xsi:type="dcterms:W3CDTF">2017-04-20T15:17:24Z</dcterms:created>
  <dcterms:modified xsi:type="dcterms:W3CDTF">2021-11-28T21:56:43Z</dcterms:modified>
</cp:coreProperties>
</file>