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<sst xmlns="http://schemas.openxmlformats.org/spreadsheetml/2006/main" count="46" uniqueCount="46">
  <si>
    <t>Q</t>
  </si>
  <si>
    <t>Part/Value</t>
  </si>
  <si>
    <t>Ref</t>
  </si>
  <si>
    <t>Source</t>
  </si>
  <si>
    <t>Notes</t>
  </si>
  <si>
    <t>DSO150 Eurorack panel mk2</t>
  </si>
  <si>
    <t>DSO150 Conversion Board mk2</t>
  </si>
  <si>
    <t>Original Dso150 (15001K) DIY KIT</t>
  </si>
  <si>
    <t>There’s other places to buy this kit, but you need pay attention to: 
1. buy only the original kit of jye tech version 2017. I’ve checked this source and it is the original kit. 
2. buy the DIY Kit and not the assembled one.</t>
  </si>
  <si>
    <t>L7809CV – 9v Voltage Regulator (SMD)</t>
  </si>
  <si>
    <t>IC1</t>
  </si>
  <si>
    <t>Mouser Part: 511-L78M09ABDT-TR
(or AliExpress/eBay)</t>
  </si>
  <si>
    <t>TL072 SMD - SOIC8</t>
  </si>
  <si>
    <t>IC2</t>
  </si>
  <si>
    <t>Diode 1N5819HW</t>
  </si>
  <si>
    <t>D1, D2</t>
  </si>
  <si>
    <t>0.33uF – Tantalum Capacitor (SMD 0805)</t>
  </si>
  <si>
    <t>C1</t>
  </si>
  <si>
    <t>Mouser Part: 581-TAJR334K020R</t>
  </si>
  <si>
    <t>0.1uF – Ceramic Capacitor &lt;25v (SMD 0603/0805)</t>
  </si>
  <si>
    <t>C2, C3, C4</t>
  </si>
  <si>
    <t>10uF Electrolytic Capacitor (SMD 4mm dia) &lt;25v</t>
  </si>
  <si>
    <t>Resistor 4.7R (SMD 1206)</t>
  </si>
  <si>
    <t>R1, R3</t>
  </si>
  <si>
    <t>Resistor 51R (SMD 0603/0805)</t>
  </si>
  <si>
    <t>R4</t>
  </si>
  <si>
    <t>Resistor 10M (SMD 0603/0805)</t>
  </si>
  <si>
    <t>R2</t>
  </si>
  <si>
    <t>3X1 Male Pin Headers</t>
  </si>
  <si>
    <t>Cut from row of 40 pins</t>
  </si>
  <si>
    <t>Jumper</t>
  </si>
  <si>
    <t>10 Pin Eurorack Power Socket</t>
  </si>
  <si>
    <t>Box Header Type</t>
  </si>
  <si>
    <t>3M - 6mm Standoffs (Spacers) + 2 3M Screws</t>
  </si>
  <si>
    <t>The Nylon/Plastic Type are better. To mount the conversion board to dso150 main board.</t>
  </si>
  <si>
    <t>3M – 12mm-16mm Black Screws</t>
  </si>
  <si>
    <t>To mount the panel to DSO150 mainboard and fix the screen position</t>
  </si>
  <si>
    <t>PEC11L Encoder</t>
  </si>
  <si>
    <t>SW6 (Main Board)</t>
  </si>
  <si>
    <t>Mouser Part:652-PEC11L4215FS0015 
* 30 Detent / 15 PPR 
* SLIM Body 
SW6 on DSO150 Main Board.</t>
  </si>
  <si>
    <t>PJ301M-12 “Thonkiconn”</t>
  </si>
  <si>
    <t>DPDT (ON-ON) Sub Miniature Toggle Switch</t>
  </si>
  <si>
    <t>SW2, SW3</t>
  </si>
  <si>
    <t>Encoder Knob</t>
  </si>
  <si>
    <t>Recommended - Sifam Large Soft Encoder Knob – 12mm (D-Shaft)</t>
  </si>
  <si>
    <t>10cm Wrapping Wires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</si>
</sst>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u/>
      <color rgb="FF1155CC"/>
      <name val="Arial"/>
    </font>
    <font/>
  </fonts>
  <fills count="2">
    <fill>
      <patternFill patternType="none"/>
    </fill>
    <fill>
      <patternFill patternType="lightGray"/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1"/>
    </xf>
    <xf borderId="1" fillId="0" fontId="1" numFmtId="0" xfId="0" applyAlignment="1" applyBorder="1" applyFont="1">
      <alignment shrinkToFit="0" vertical="bottom" wrapText="1"/>
    </xf>
    <xf borderId="1" fillId="0" fontId="2" numFmtId="0" xfId="0" applyAlignment="1" applyBorder="1" applyFont="1">
      <alignment horizontal="right" shrinkToFit="0" vertical="bottom" wrapText="1"/>
    </xf>
    <xf borderId="1" fillId="0" fontId="2" numFmtId="0" xfId="0" applyAlignment="1" applyBorder="1" applyFont="1">
      <alignment shrinkToFit="0" vertical="bottom" wrapText="1"/>
    </xf>
    <xf borderId="1" fillId="0" fontId="2" numFmtId="0" xfId="0" applyAlignment="1" applyBorder="1" applyFont="1">
      <alignment vertical="bottom"/>
    </xf>
    <xf borderId="1" fillId="0" fontId="3" numFmtId="0" xfId="0" applyAlignment="1" applyBorder="1" applyFont="1">
      <alignment shrinkToFit="0" vertical="bottom" wrapText="1"/>
    </xf>
    <xf borderId="2" fillId="0" fontId="2" numFmtId="0" xfId="0" applyAlignment="1" applyBorder="1" applyFont="1">
      <alignment horizontal="right" shrinkToFit="0" vertical="bottom" wrapText="1"/>
    </xf>
    <xf borderId="2" fillId="0" fontId="2" numFmtId="0" xfId="0" applyAlignment="1" applyBorder="1" applyFont="1">
      <alignment shrinkToFit="0" vertical="bottom" wrapText="1"/>
    </xf>
    <xf borderId="2" fillId="0" fontId="2" numFmtId="0" xfId="0" applyAlignment="1" applyBorder="1" applyFont="1">
      <alignment vertical="bottom"/>
    </xf>
    <xf borderId="3" fillId="0" fontId="4" numFmtId="0" xfId="0" applyBorder="1" applyFont="1"/>
    <xf borderId="4" fillId="0" fontId="4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.57"/>
    <col customWidth="1" min="2" max="2" width="43.14"/>
    <col customWidth="1" min="3" max="3" width="10.29"/>
    <col customWidth="1" min="5" max="5" width="58.0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>
      <c r="A2" s="3">
        <v>1.0</v>
      </c>
      <c r="B2" s="4" t="s">
        <v>5</v>
      </c>
      <c r="C2" s="5"/>
      <c r="D2" s="6" t="str">
        <f t="shared" ref="D2:D3" si="1">HYPERLINK("https://pushermanproductions.com/product/dso150-mk2-oscilloscope-eurorack-conversion-kit-14hp-pcb-panel/","Pusherman")</f>
        <v>Pusherman</v>
      </c>
      <c r="E2" s="5"/>
    </row>
    <row r="3">
      <c r="A3" s="3">
        <v>1.0</v>
      </c>
      <c r="B3" s="4" t="s">
        <v>6</v>
      </c>
      <c r="C3" s="5"/>
      <c r="D3" s="6" t="str">
        <f t="shared" si="1"/>
        <v>Pusherman</v>
      </c>
      <c r="E3" s="5"/>
    </row>
    <row r="4">
      <c r="A4" s="3">
        <v>1.0</v>
      </c>
      <c r="B4" s="4" t="s">
        <v>7</v>
      </c>
      <c r="C4" s="5"/>
      <c r="D4" s="6" t="str">
        <f>HYPERLINK("https://www.banggood.com/Original-JYETech-DSO-SHELL-DSO150-15001K-DIY-Digital-Oscilloscope-Unassembled-Kit-With-Housing-p-1093865.html?akmClientCountry=GB&amp;p=PN14171629793201505V","BangGood")</f>
        <v>BangGood</v>
      </c>
      <c r="E4" s="4" t="s">
        <v>8</v>
      </c>
    </row>
    <row r="5">
      <c r="A5" s="3">
        <v>1.0</v>
      </c>
      <c r="B5" s="4" t="s">
        <v>9</v>
      </c>
      <c r="C5" s="4" t="s">
        <v>10</v>
      </c>
      <c r="D5" s="6" t="str">
        <f>HYPERLINK("https://www.mouser.co.uk/ProductDetail/STMicroelectronics/L78M09ABDT-TR?qs=sGAEpiMZZMtOXy69nW9rMwBNuxHQotIbijUgocRswdE=","Mouser")</f>
        <v>Mouser</v>
      </c>
      <c r="E5" s="4" t="s">
        <v>11</v>
      </c>
    </row>
    <row r="6">
      <c r="A6" s="7">
        <v>1.0</v>
      </c>
      <c r="B6" s="8" t="s">
        <v>12</v>
      </c>
      <c r="C6" s="8" t="s">
        <v>13</v>
      </c>
      <c r="D6" s="6" t="str">
        <f>HYPERLINK("https://www.mouser.co.uk/ProductDetail/Texas-Instruments/TL072CDR?qs=sGAEpiMZZMtYFXwiBRPs0zzUsTTH4TUq","Mouser")</f>
        <v>Mouser</v>
      </c>
      <c r="E6" s="9"/>
    </row>
    <row r="7">
      <c r="A7" s="10"/>
      <c r="B7" s="10"/>
      <c r="C7" s="10"/>
      <c r="D7" s="6" t="str">
        <f>HYPERLINK("https://www.taydaelectronics.com/tl072-dual-operational-amplifier-j-fet-soic-8-tl072acdr.html","Tayda")</f>
        <v>Tayda</v>
      </c>
      <c r="E7" s="10"/>
    </row>
    <row r="8">
      <c r="A8" s="7">
        <v>2.0</v>
      </c>
      <c r="B8" s="8" t="s">
        <v>14</v>
      </c>
      <c r="C8" s="8" t="s">
        <v>15</v>
      </c>
      <c r="D8" s="6" t="str">
        <f>HYPERLINK("https://www.mouser.co.uk/ProductDetail/621-1N5819HW-F","Mouser")</f>
        <v>Mouser</v>
      </c>
      <c r="E8" s="9"/>
    </row>
    <row r="9">
      <c r="A9" s="10"/>
      <c r="B9" s="10"/>
      <c r="C9" s="10"/>
      <c r="D9" s="6" t="str">
        <f>HYPERLINK("https://www.aliexpress.com/item/32701520741.html?spm=2114.search0104.3.1.74aa679dHtbtLa&amp;ws_ab_test=searchweb0_0,searchweb201602_1_10065_10068_319_10059_10884_317_10887_10696_321_322_10084_453_10083_454_10103_10618_10307_537_536_10902,searchweb201603_57,pp"&amp;"cSwitch_0&amp;algo_expid=4a8d34fd-ee92-43a7-93ee-989695f27c8f-0&amp;algo_pvid=4a8d34fd-ee92-43a7-93ee-989695f27c8f&amp;transAbTest=ae803_3","AliExpress")</f>
        <v>AliExpress</v>
      </c>
      <c r="E9" s="10"/>
    </row>
    <row r="10">
      <c r="A10" s="3">
        <v>1.0</v>
      </c>
      <c r="B10" s="4" t="s">
        <v>16</v>
      </c>
      <c r="C10" s="4" t="s">
        <v>17</v>
      </c>
      <c r="D10" s="6" t="str">
        <f>HYPERLINK("https://www.mouser.co.uk/ProductDetail/AVX/TAJR334K020RNJ?qs=sGAEpiMZZMuEN2agSAc2prc3ISwDBF1QwThknZSW4FI=","Mouser")</f>
        <v>Mouser</v>
      </c>
      <c r="E10" s="4" t="s">
        <v>18</v>
      </c>
    </row>
    <row r="11">
      <c r="A11" s="7">
        <v>3.0</v>
      </c>
      <c r="B11" s="8" t="s">
        <v>19</v>
      </c>
      <c r="C11" s="8" t="s">
        <v>20</v>
      </c>
      <c r="D11" s="6" t="str">
        <f>HYPERLINK("https://www.taydaelectronics.com/capacitors/smd-ceramic-chip-capacitors/0805/100nf-50v-smd-ceramic-chip-capacitor.html","Tayda")</f>
        <v>Tayda</v>
      </c>
      <c r="E11" s="9"/>
    </row>
    <row r="12">
      <c r="A12" s="11"/>
      <c r="B12" s="11"/>
      <c r="C12" s="11"/>
      <c r="D12" s="6" t="str">
        <f>HYPERLINK("https://www.mouser.co.uk/ProductDetail/Wurth-Electronics/885012207098?qs=sGAEpiMZZMukHu%252bjC5l7YRTxnIahtzp%252baedrTzCeHUM=","Mouser")</f>
        <v>Mouser</v>
      </c>
      <c r="E12" s="11"/>
    </row>
    <row r="13">
      <c r="A13" s="10"/>
      <c r="B13" s="10"/>
      <c r="C13" s="10"/>
      <c r="D13" s="6" t="str">
        <f>HYPERLINK("https://www.aliexpress.com/item/32812155708.html?spm=2114.search0104.3.15.5fba6fbf8ENu1G&amp;ws_ab_test=searchweb0_0,searchweb201602_1_10065_10068_319_10059_10884_317_10887_10696_321_322_10084_453_10083_454_10103_10618_10307_537_536_10902,searchweb201603_57,p"&amp;"pcSwitch_0&amp;algo_expid=cd30929b-cd3a-465e-93fb-56af86878833-2&amp;algo_pvid=cd30929b-cd3a-465e-93fb-56af86878833&amp;transAbTest=ae803_3","AliExpress")</f>
        <v>AliExpress</v>
      </c>
      <c r="E13" s="10"/>
    </row>
    <row r="14">
      <c r="A14" s="3">
        <v>2.0</v>
      </c>
      <c r="B14" s="4" t="s">
        <v>21</v>
      </c>
      <c r="C14" s="5"/>
      <c r="D14" s="6" t="str">
        <f>HYPERLINK("https://www.mouser.co.uk/ProductDetail/Panasonic/EEE-1EA100WR?qs=sGAEpiMZZMvwFf0viD3Y3WULMZcSm%2FDrrAUlodSiR3w=","Mouser")</f>
        <v>Mouser</v>
      </c>
      <c r="E14" s="5"/>
    </row>
    <row r="15">
      <c r="A15" s="3">
        <v>2.0</v>
      </c>
      <c r="B15" s="4" t="s">
        <v>22</v>
      </c>
      <c r="C15" s="4" t="s">
        <v>23</v>
      </c>
      <c r="D15" s="6" t="str">
        <f>HYPERLINK("https://www.mouser.co.uk/ProductDetail/Yageo/RC1206JR-074R7L?qs=sGAEpiMZZMu61qfTUdNhG5eFuApKbqVdPRBmOeertm0=","Mouser")</f>
        <v>Mouser</v>
      </c>
      <c r="E15" s="5"/>
    </row>
    <row r="16">
      <c r="A16" s="7">
        <v>1.0</v>
      </c>
      <c r="B16" s="8" t="s">
        <v>24</v>
      </c>
      <c r="C16" s="8" t="s">
        <v>25</v>
      </c>
      <c r="D16" s="6" t="str">
        <f>HYPERLINK("https://www.mouser.co.uk/ProductDetail/Yageo/RC0805JR-7W51RL?qs=sGAEpiMZZMukHu%252bjC5l7YYr2Lg%2FmQGdrHmuBbkHbyyY=","Mouser")</f>
        <v>Mouser</v>
      </c>
      <c r="E16" s="9"/>
    </row>
    <row r="17">
      <c r="A17" s="10"/>
      <c r="B17" s="10"/>
      <c r="C17" s="10"/>
      <c r="D17" s="6" t="str">
        <f>HYPERLINK("https://www.taydaelectronics.com/resistors/smd-chip-resistors/0805/50-x-smd-chip-resistors-51-ohm-1-8w-1-0805.html","Tayda")</f>
        <v>Tayda</v>
      </c>
      <c r="E17" s="10"/>
    </row>
    <row r="18">
      <c r="A18" s="7">
        <v>1.0</v>
      </c>
      <c r="B18" s="8" t="s">
        <v>26</v>
      </c>
      <c r="C18" s="8" t="s">
        <v>27</v>
      </c>
      <c r="D18" s="6" t="str">
        <f>HYPERLINK("https://www.mouser.co.uk/ProductDetail/Vishay/CRCW080510M0FKEAC?qs=sGAEpiMZZMukHu%252bjC5l7Yc9NSHzGyJyzjgH%2FMR40Grk=","Mouser")</f>
        <v>Mouser</v>
      </c>
      <c r="E18" s="9"/>
    </row>
    <row r="19">
      <c r="A19" s="10"/>
      <c r="B19" s="10"/>
      <c r="C19" s="10"/>
      <c r="D19" s="6" t="str">
        <f>HYPERLINK("https://www.taydaelectronics.com/resistors/smd-chip-resistors/0805/50-x-smd-chip-resistors-10m-ohm-1-8w-1-0805.html","Tayda")</f>
        <v>Tayda</v>
      </c>
      <c r="E19" s="10"/>
    </row>
    <row r="20">
      <c r="A20" s="3">
        <v>1.0</v>
      </c>
      <c r="B20" s="4" t="s">
        <v>28</v>
      </c>
      <c r="C20" s="5"/>
      <c r="D20" s="6" t="str">
        <f>HYPERLINK("https://www.taydaelectronics.com/connectors-sockets/pin-headers/40-pin-2-54-mm-single-row-pin-header-strip.html","Tayda")</f>
        <v>Tayda</v>
      </c>
      <c r="E20" s="4" t="s">
        <v>29</v>
      </c>
    </row>
    <row r="21">
      <c r="A21" s="3">
        <v>1.0</v>
      </c>
      <c r="B21" s="4" t="s">
        <v>30</v>
      </c>
      <c r="C21" s="5"/>
      <c r="D21" s="6" t="str">
        <f>HYPERLINK("https://www.taydaelectronics.com/mini-jumper-2-54mm-gold-plated-closed-cover.html","Tayda")</f>
        <v>Tayda</v>
      </c>
      <c r="E21" s="5"/>
    </row>
    <row r="22">
      <c r="A22" s="3">
        <v>1.0</v>
      </c>
      <c r="B22" s="4" t="s">
        <v>31</v>
      </c>
      <c r="C22" s="5"/>
      <c r="D22" s="6" t="str">
        <f>HYPERLINK("https://www.taydaelectronics.com/connectors-sockets/box-header-connectors/10-pin-box-header-connector-2-54mm.html","Tayda")</f>
        <v>Tayda</v>
      </c>
      <c r="E22" s="4" t="s">
        <v>32</v>
      </c>
    </row>
    <row r="23">
      <c r="A23" s="7">
        <v>2.0</v>
      </c>
      <c r="B23" s="8" t="s">
        <v>33</v>
      </c>
      <c r="C23" s="9"/>
      <c r="D23" s="6" t="str">
        <f>HYPERLINK("https://www.aliexpress.com/item/32834701711.html?spm=2114.search0104.3.1.43ad51e7SZS7nJ&amp;ws_ab_test=searchweb0_0,searchweb201602_1_10065_10068_10344_10342_10343_103","AliExpress")</f>
        <v>AliExpress</v>
      </c>
      <c r="E23" s="8" t="s">
        <v>34</v>
      </c>
    </row>
    <row r="24">
      <c r="A24" s="10"/>
      <c r="B24" s="10"/>
      <c r="C24" s="10"/>
      <c r="D24" s="6" t="str">
        <f>HYPERLINK("https://www.mouser.co.uk/ProductDetail/Essentra/36M30MF006?qs=sGAEpiMZZMtrde5aJd3qwyYgzjwpx5lKcvvMAl%252Bqf8pYl5pcT8d2qg%3D%3D","Mouser")</f>
        <v>Mouser</v>
      </c>
      <c r="E24" s="10"/>
    </row>
    <row r="25">
      <c r="A25" s="3">
        <v>2.0</v>
      </c>
      <c r="B25" s="4" t="s">
        <v>35</v>
      </c>
      <c r="C25" s="5"/>
      <c r="D25" s="6" t="str">
        <f>HYPERLINK("https://www.aliexpress.com/item/32421673207.html?spm=a2g0s.9042311.0.0.HO8J9u","AliExpress")</f>
        <v>AliExpress</v>
      </c>
      <c r="E25" s="4" t="s">
        <v>36</v>
      </c>
    </row>
    <row r="26">
      <c r="A26" s="3">
        <v>1.0</v>
      </c>
      <c r="B26" s="4" t="s">
        <v>37</v>
      </c>
      <c r="C26" s="4" t="s">
        <v>38</v>
      </c>
      <c r="D26" s="6" t="str">
        <f>HYPERLINK("https://www.mouser.co.uk/ProductDetail/Bourns/PEC11L-4215F-S0015?qs=%2Fha2pyFaduiXRH8h6nTohNQ3F8axjMjlhI472qIc7UwGk86bAXLb4GbDce94L%252bCj","Mouser")</f>
        <v>Mouser</v>
      </c>
      <c r="E26" s="4" t="s">
        <v>39</v>
      </c>
    </row>
    <row r="27">
      <c r="A27" s="3">
        <v>2.0</v>
      </c>
      <c r="B27" s="4" t="s">
        <v>40</v>
      </c>
      <c r="C27" s="5"/>
      <c r="D27" s="6" t="str">
        <f>HYPERLINK("https://www.thonk.co.uk/shop/3-5mm-jacks/","Thonk")</f>
        <v>Thonk</v>
      </c>
      <c r="E27" s="5"/>
    </row>
    <row r="28">
      <c r="A28" s="3">
        <v>2.0</v>
      </c>
      <c r="B28" s="4" t="s">
        <v>41</v>
      </c>
      <c r="C28" s="4" t="s">
        <v>42</v>
      </c>
      <c r="D28" s="6" t="str">
        <f>HYPERLINK("https://www.thonk.co.uk/shop/sub-mini-toggle-switches/","Thonk")</f>
        <v>Thonk</v>
      </c>
      <c r="E28" s="5"/>
    </row>
    <row r="29">
      <c r="A29" s="3">
        <v>1.0</v>
      </c>
      <c r="B29" s="4" t="s">
        <v>43</v>
      </c>
      <c r="C29" s="5"/>
      <c r="D29" s="6" t="str">
        <f>HYPERLINK("https://www.thonk.co.uk/shop/sifam-soft-touch-encoder-knobs/","Thonk")</f>
        <v>Thonk</v>
      </c>
      <c r="E29" s="4" t="s">
        <v>44</v>
      </c>
    </row>
    <row r="30">
      <c r="A30" s="3">
        <v>8.0</v>
      </c>
      <c r="B30" s="4" t="s">
        <v>45</v>
      </c>
      <c r="C30" s="5"/>
      <c r="D30" s="5"/>
      <c r="E30" s="5"/>
    </row>
  </sheetData>
  <mergeCells count="24">
    <mergeCell ref="A6:A7"/>
    <mergeCell ref="B6:B7"/>
    <mergeCell ref="C6:C7"/>
    <mergeCell ref="E6:E7"/>
    <mergeCell ref="B8:B9"/>
    <mergeCell ref="C8:C9"/>
    <mergeCell ref="E8:E9"/>
    <mergeCell ref="C16:C17"/>
    <mergeCell ref="E16:E17"/>
    <mergeCell ref="A18:A19"/>
    <mergeCell ref="B18:B19"/>
    <mergeCell ref="C18:C19"/>
    <mergeCell ref="E18:E19"/>
    <mergeCell ref="A23:A24"/>
    <mergeCell ref="B23:B24"/>
    <mergeCell ref="C23:C24"/>
    <mergeCell ref="E23:E24"/>
    <mergeCell ref="A8:A9"/>
    <mergeCell ref="A11:A13"/>
    <mergeCell ref="B11:B13"/>
    <mergeCell ref="C11:C13"/>
    <mergeCell ref="E11:E13"/>
    <mergeCell ref="A16:A17"/>
    <mergeCell ref="B16:B17"/>
  </mergeCells>
  <drawing r:id="rId1"/>
</worksheet>
</file>