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570CBC0-6558-46FE-956F-A948E189709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2" l="1"/>
  <c r="AB17" i="2"/>
  <c r="AA17" i="2"/>
  <c r="AD17" i="2" s="1"/>
  <c r="X17" i="2"/>
  <c r="AC23" i="2"/>
  <c r="AB23" i="2"/>
  <c r="AA23" i="2"/>
  <c r="AD23" i="2" s="1"/>
  <c r="X23" i="2"/>
  <c r="X22" i="2"/>
  <c r="AC21" i="2"/>
  <c r="AB21" i="2"/>
  <c r="AA21" i="2"/>
  <c r="AD21" i="2" s="1"/>
  <c r="X21" i="2"/>
  <c r="AC20" i="2"/>
  <c r="AB20" i="2"/>
  <c r="AA20" i="2"/>
  <c r="AD20" i="2" s="1"/>
  <c r="X20" i="2"/>
  <c r="AC19" i="2"/>
  <c r="AB19" i="2"/>
  <c r="AA19" i="2"/>
  <c r="AD19" i="2" s="1"/>
  <c r="X19" i="2"/>
  <c r="AC18" i="2"/>
  <c r="AB18" i="2"/>
  <c r="AA18" i="2"/>
  <c r="AD18" i="2" s="1"/>
  <c r="X18" i="2"/>
  <c r="X15" i="2"/>
  <c r="X14" i="2"/>
  <c r="X13" i="2"/>
  <c r="X11" i="2"/>
  <c r="X10" i="2"/>
  <c r="X12" i="2"/>
  <c r="AC15" i="2"/>
  <c r="AB15" i="2"/>
  <c r="AA15" i="2"/>
  <c r="AD15" i="2" s="1"/>
  <c r="AC11" i="2"/>
  <c r="AB11" i="2"/>
  <c r="AA11" i="2"/>
  <c r="AD11" i="2" s="1"/>
  <c r="AC13" i="2"/>
  <c r="AB13" i="2"/>
  <c r="AA13" i="2"/>
  <c r="AD13" i="2" s="1"/>
  <c r="AC12" i="2"/>
  <c r="AB12" i="2"/>
  <c r="AA12" i="2"/>
  <c r="AD12" i="2" s="1"/>
  <c r="AC10" i="2"/>
  <c r="AB10" i="2"/>
  <c r="AA10" i="2"/>
  <c r="AD10" i="2" s="1"/>
  <c r="AC57" i="2"/>
  <c r="AB57" i="2"/>
  <c r="AA57" i="2"/>
  <c r="AD57" i="2" s="1"/>
  <c r="X57" i="2"/>
  <c r="AC56" i="2"/>
  <c r="AB56" i="2"/>
  <c r="AB55" i="2" s="1"/>
  <c r="AA56" i="2"/>
  <c r="AD56" i="2" s="1"/>
  <c r="X56" i="2"/>
  <c r="AC55" i="2"/>
  <c r="AC54" i="2"/>
  <c r="AB54" i="2"/>
  <c r="AA54" i="2"/>
  <c r="AD54" i="2" s="1"/>
  <c r="X54" i="2"/>
  <c r="AC53" i="2"/>
  <c r="AB53" i="2"/>
  <c r="AB52" i="2" s="1"/>
  <c r="AA53" i="2"/>
  <c r="AD53" i="2" s="1"/>
  <c r="X53" i="2"/>
  <c r="X52" i="2" s="1"/>
  <c r="AC50" i="2"/>
  <c r="AB50" i="2"/>
  <c r="AA50" i="2"/>
  <c r="AD50" i="2" s="1"/>
  <c r="X50" i="2"/>
  <c r="AC49" i="2"/>
  <c r="AB49" i="2"/>
  <c r="AA49" i="2"/>
  <c r="AD49" i="2" s="1"/>
  <c r="X49" i="2"/>
  <c r="AC48" i="2"/>
  <c r="AC47" i="2"/>
  <c r="AB47" i="2"/>
  <c r="AA47" i="2"/>
  <c r="AD47" i="2" s="1"/>
  <c r="X47" i="2"/>
  <c r="AC46" i="2"/>
  <c r="AB46" i="2"/>
  <c r="AA46" i="2"/>
  <c r="AD46" i="2" s="1"/>
  <c r="X46" i="2"/>
  <c r="AC45" i="2"/>
  <c r="AB45" i="2"/>
  <c r="AA45" i="2"/>
  <c r="AD45" i="2" s="1"/>
  <c r="X45" i="2"/>
  <c r="AC42" i="2"/>
  <c r="AB42" i="2"/>
  <c r="AA42" i="2"/>
  <c r="AD42" i="2" s="1"/>
  <c r="X42" i="2"/>
  <c r="AC41" i="2"/>
  <c r="AB41" i="2"/>
  <c r="AA41" i="2"/>
  <c r="AD41" i="2" s="1"/>
  <c r="X41" i="2"/>
  <c r="AC40" i="2"/>
  <c r="AB40" i="2"/>
  <c r="AA40" i="2"/>
  <c r="AD40" i="2" s="1"/>
  <c r="X40" i="2"/>
  <c r="AC39" i="2"/>
  <c r="AB39" i="2"/>
  <c r="AA39" i="2"/>
  <c r="AD39" i="2" s="1"/>
  <c r="X39" i="2"/>
  <c r="AC38" i="2"/>
  <c r="AB38" i="2"/>
  <c r="AA38" i="2"/>
  <c r="AD38" i="2" s="1"/>
  <c r="X38" i="2"/>
  <c r="AC37" i="2"/>
  <c r="AB37" i="2"/>
  <c r="AA37" i="2"/>
  <c r="AD37" i="2" s="1"/>
  <c r="X37" i="2"/>
  <c r="AC36" i="2"/>
  <c r="AB36" i="2"/>
  <c r="AA36" i="2"/>
  <c r="AD36" i="2" s="1"/>
  <c r="X36" i="2"/>
  <c r="AC34" i="2"/>
  <c r="AB34" i="2"/>
  <c r="AA34" i="2"/>
  <c r="AD34" i="2" s="1"/>
  <c r="X34" i="2"/>
  <c r="AC33" i="2"/>
  <c r="AB33" i="2"/>
  <c r="AA33" i="2"/>
  <c r="AD33" i="2" s="1"/>
  <c r="X33" i="2"/>
  <c r="AC32" i="2"/>
  <c r="AB32" i="2"/>
  <c r="AA32" i="2"/>
  <c r="AD32" i="2" s="1"/>
  <c r="X32" i="2"/>
  <c r="AC31" i="2"/>
  <c r="AB31" i="2"/>
  <c r="AA31" i="2"/>
  <c r="AD31" i="2" s="1"/>
  <c r="X31" i="2"/>
  <c r="AC30" i="2"/>
  <c r="AB30" i="2"/>
  <c r="AA30" i="2"/>
  <c r="AD30" i="2" s="1"/>
  <c r="X30" i="2"/>
  <c r="AC29" i="2"/>
  <c r="AB29" i="2"/>
  <c r="AA29" i="2"/>
  <c r="AD29" i="2" s="1"/>
  <c r="X29" i="2"/>
  <c r="AC28" i="2"/>
  <c r="AB28" i="2"/>
  <c r="AA28" i="2"/>
  <c r="AD28" i="2" s="1"/>
  <c r="X28" i="2"/>
  <c r="AC26" i="2"/>
  <c r="AB26" i="2"/>
  <c r="AA26" i="2"/>
  <c r="AD26" i="2" s="1"/>
  <c r="X26" i="2"/>
  <c r="AC25" i="2"/>
  <c r="AB25" i="2"/>
  <c r="AA25" i="2"/>
  <c r="AD25" i="2" s="1"/>
  <c r="X25" i="2"/>
  <c r="AC24" i="2"/>
  <c r="AB24" i="2"/>
  <c r="AA24" i="2"/>
  <c r="AD24" i="2" s="1"/>
  <c r="X24" i="2"/>
  <c r="AC16" i="2"/>
  <c r="AB16" i="2"/>
  <c r="AA16" i="2"/>
  <c r="AD16" i="2" s="1"/>
  <c r="X16" i="2"/>
  <c r="M57" i="2"/>
  <c r="L57" i="2"/>
  <c r="K57" i="2"/>
  <c r="N57" i="2" s="1"/>
  <c r="M56" i="2"/>
  <c r="L56" i="2"/>
  <c r="K56" i="2"/>
  <c r="N56" i="2" s="1"/>
  <c r="M54" i="2"/>
  <c r="L54" i="2"/>
  <c r="K54" i="2"/>
  <c r="N54" i="2" s="1"/>
  <c r="M53" i="2"/>
  <c r="L53" i="2"/>
  <c r="K53" i="2"/>
  <c r="N53" i="2" s="1"/>
  <c r="M50" i="2"/>
  <c r="L50" i="2"/>
  <c r="K50" i="2"/>
  <c r="N50" i="2" s="1"/>
  <c r="M49" i="2"/>
  <c r="L49" i="2"/>
  <c r="K49" i="2"/>
  <c r="N49" i="2" s="1"/>
  <c r="M47" i="2"/>
  <c r="L47" i="2"/>
  <c r="K47" i="2"/>
  <c r="N47" i="2" s="1"/>
  <c r="M46" i="2"/>
  <c r="L46" i="2"/>
  <c r="K46" i="2"/>
  <c r="N46" i="2" s="1"/>
  <c r="M45" i="2"/>
  <c r="L45" i="2"/>
  <c r="K45" i="2"/>
  <c r="N45" i="2" s="1"/>
  <c r="M42" i="2"/>
  <c r="L42" i="2"/>
  <c r="K42" i="2"/>
  <c r="N42" i="2" s="1"/>
  <c r="M41" i="2"/>
  <c r="L41" i="2"/>
  <c r="K41" i="2"/>
  <c r="N41" i="2" s="1"/>
  <c r="M40" i="2"/>
  <c r="L40" i="2"/>
  <c r="K40" i="2"/>
  <c r="N40" i="2" s="1"/>
  <c r="M39" i="2"/>
  <c r="L39" i="2"/>
  <c r="K39" i="2"/>
  <c r="N39" i="2" s="1"/>
  <c r="M38" i="2"/>
  <c r="L38" i="2"/>
  <c r="K38" i="2"/>
  <c r="N38" i="2" s="1"/>
  <c r="M37" i="2"/>
  <c r="L37" i="2"/>
  <c r="K37" i="2"/>
  <c r="N37" i="2" s="1"/>
  <c r="M36" i="2"/>
  <c r="L36" i="2"/>
  <c r="K36" i="2"/>
  <c r="N36" i="2" s="1"/>
  <c r="M34" i="2"/>
  <c r="L34" i="2"/>
  <c r="K34" i="2"/>
  <c r="N34" i="2" s="1"/>
  <c r="M33" i="2"/>
  <c r="L33" i="2"/>
  <c r="K33" i="2"/>
  <c r="N33" i="2" s="1"/>
  <c r="M32" i="2"/>
  <c r="L32" i="2"/>
  <c r="K32" i="2"/>
  <c r="N32" i="2" s="1"/>
  <c r="M31" i="2"/>
  <c r="L31" i="2"/>
  <c r="K31" i="2"/>
  <c r="N31" i="2" s="1"/>
  <c r="M30" i="2"/>
  <c r="L30" i="2"/>
  <c r="K30" i="2"/>
  <c r="N30" i="2" s="1"/>
  <c r="M29" i="2"/>
  <c r="L29" i="2"/>
  <c r="K29" i="2"/>
  <c r="N29" i="2" s="1"/>
  <c r="M28" i="2"/>
  <c r="L28" i="2"/>
  <c r="K28" i="2"/>
  <c r="N28" i="2" s="1"/>
  <c r="M26" i="2"/>
  <c r="L26" i="2"/>
  <c r="K26" i="2"/>
  <c r="N26" i="2" s="1"/>
  <c r="M25" i="2"/>
  <c r="L25" i="2"/>
  <c r="K25" i="2"/>
  <c r="N25" i="2" s="1"/>
  <c r="M24" i="2"/>
  <c r="L24" i="2"/>
  <c r="K24" i="2"/>
  <c r="N24" i="2" s="1"/>
  <c r="M16" i="2"/>
  <c r="L16" i="2"/>
  <c r="K16" i="2"/>
  <c r="N16" i="2" s="1"/>
  <c r="K8" i="2"/>
  <c r="N8" i="2" s="1"/>
  <c r="M8" i="2"/>
  <c r="L8" i="2"/>
  <c r="AB7" i="2" l="1"/>
  <c r="AB51" i="2"/>
  <c r="AB44" i="2"/>
  <c r="X55" i="2"/>
  <c r="X51" i="2" s="1"/>
  <c r="X48" i="2"/>
  <c r="AD52" i="2"/>
  <c r="AC52" i="2"/>
  <c r="AC51" i="2" s="1"/>
  <c r="X7" i="2"/>
  <c r="AB27" i="2"/>
  <c r="AC44" i="2"/>
  <c r="AC43" i="2" s="1"/>
  <c r="AC27" i="2"/>
  <c r="X35" i="2"/>
  <c r="AC35" i="2"/>
  <c r="AD48" i="2"/>
  <c r="X27" i="2"/>
  <c r="X44" i="2"/>
  <c r="AD7" i="2"/>
  <c r="AC7" i="2"/>
  <c r="AD27" i="2"/>
  <c r="AB35" i="2"/>
  <c r="AB48" i="2"/>
  <c r="AD35" i="2"/>
  <c r="AD44" i="2"/>
  <c r="AD55" i="2"/>
  <c r="N55" i="2"/>
  <c r="M55" i="2"/>
  <c r="L55" i="2"/>
  <c r="N52" i="2"/>
  <c r="M52" i="2"/>
  <c r="L52" i="2"/>
  <c r="N48" i="2"/>
  <c r="M48" i="2"/>
  <c r="L48" i="2"/>
  <c r="N44" i="2"/>
  <c r="M44" i="2"/>
  <c r="L44" i="2"/>
  <c r="N35" i="2"/>
  <c r="M35" i="2"/>
  <c r="L35" i="2"/>
  <c r="N27" i="2"/>
  <c r="M27" i="2"/>
  <c r="L27" i="2"/>
  <c r="N7" i="2"/>
  <c r="M7" i="2"/>
  <c r="L7" i="2"/>
  <c r="H57" i="2"/>
  <c r="H56" i="2"/>
  <c r="H54" i="2"/>
  <c r="H53" i="2"/>
  <c r="H50" i="2"/>
  <c r="H49" i="2"/>
  <c r="H47" i="2"/>
  <c r="H46" i="2"/>
  <c r="H45" i="2"/>
  <c r="H42" i="2"/>
  <c r="H41" i="2"/>
  <c r="H40" i="2"/>
  <c r="H39" i="2"/>
  <c r="H38" i="2"/>
  <c r="H37" i="2"/>
  <c r="H36" i="2"/>
  <c r="H34" i="2"/>
  <c r="H33" i="2"/>
  <c r="H32" i="2"/>
  <c r="H31" i="2"/>
  <c r="H30" i="2"/>
  <c r="H29" i="2"/>
  <c r="H28" i="2"/>
  <c r="H26" i="2"/>
  <c r="H25" i="2"/>
  <c r="H24" i="2"/>
  <c r="H16" i="2"/>
  <c r="H8" i="2"/>
  <c r="AB43" i="2" l="1"/>
  <c r="N43" i="2"/>
  <c r="H52" i="2"/>
  <c r="AD51" i="2"/>
  <c r="AB6" i="2"/>
  <c r="AB5" i="2" s="1"/>
  <c r="X43" i="2"/>
  <c r="X6" i="2"/>
  <c r="H35" i="2"/>
  <c r="H7" i="2"/>
  <c r="H27" i="2"/>
  <c r="H48" i="2"/>
  <c r="H55" i="2"/>
  <c r="H51" i="2" s="1"/>
  <c r="H44" i="2"/>
  <c r="AD43" i="2"/>
  <c r="AD6" i="2"/>
  <c r="L43" i="2"/>
  <c r="AC6" i="2"/>
  <c r="AC5" i="2" s="1"/>
  <c r="L51" i="2"/>
  <c r="L6" i="2"/>
  <c r="N51" i="2"/>
  <c r="M51" i="2"/>
  <c r="M43" i="2"/>
  <c r="M6" i="2"/>
  <c r="N6" i="2"/>
  <c r="M5" i="2" l="1"/>
  <c r="AD5" i="2"/>
  <c r="L5" i="2"/>
  <c r="H43" i="2"/>
  <c r="H6" i="2"/>
  <c r="N5" i="2"/>
  <c r="AF5" i="2" l="1"/>
</calcChain>
</file>

<file path=xl/sharedStrings.xml><?xml version="1.0" encoding="utf-8"?>
<sst xmlns="http://schemas.openxmlformats.org/spreadsheetml/2006/main" count="344" uniqueCount="197">
  <si>
    <t>NAME OF WORK/PROJECT</t>
  </si>
  <si>
    <t>Tender Documents Fee</t>
  </si>
  <si>
    <t>Last Date of Submission</t>
  </si>
  <si>
    <t>Bid Opening date</t>
  </si>
  <si>
    <t>SELF/JV</t>
  </si>
  <si>
    <t>Tender ID</t>
  </si>
  <si>
    <t>Pre Bid Meeting DATE</t>
  </si>
  <si>
    <t>Form of
EMD BG/FDR/ONLINE</t>
  </si>
  <si>
    <t>EMD BG/FDR NO</t>
  </si>
  <si>
    <t>EMD BG/FDR VALIDITY</t>
  </si>
  <si>
    <t xml:space="preserve">EMD AMOUNT 
</t>
  </si>
  <si>
    <t>Form of ONLINE/RTGS/DD/CASH
Tender Documents Fee</t>
  </si>
  <si>
    <t>Completion period of Project</t>
  </si>
  <si>
    <t>Extension 1 Upto</t>
  </si>
  <si>
    <t>Extension 2 Upto</t>
  </si>
  <si>
    <t>Extension N Upto (Keep Provision of 20 Extension)</t>
  </si>
  <si>
    <t>physical Document Submission Due  Date</t>
  </si>
  <si>
    <t>Document  to be submitted Physically</t>
  </si>
  <si>
    <t>Remarks</t>
  </si>
  <si>
    <t>Depertment / Authority</t>
  </si>
  <si>
    <t>EMD BG/FDR ISSUED IN FAVOUR OF</t>
  </si>
  <si>
    <t>(Additional User Defined Fields Provision-10 Fields)</t>
  </si>
  <si>
    <t>No of Bids submitted</t>
  </si>
  <si>
    <t>Bidder 1</t>
  </si>
  <si>
    <t>Bidder 2</t>
  </si>
  <si>
    <t>Technically Qualified / Responsive or Not (YES or NO</t>
  </si>
  <si>
    <t>Financial Bid Amount</t>
  </si>
  <si>
    <t>Keep Provision of 20 Biudders</t>
  </si>
  <si>
    <t xml:space="preserve">Who is Lowest / L1 Bidder / Who won the Bid </t>
  </si>
  <si>
    <t>Date of LOA / LOI</t>
  </si>
  <si>
    <t>Name of Work</t>
  </si>
  <si>
    <t>Date of WORK ORDER / Contract</t>
  </si>
  <si>
    <t>Value of Variation 1 (+/-)</t>
  </si>
  <si>
    <t>Keep Provision of 10 Variaton</t>
  </si>
  <si>
    <t>Running Account Bill No.1 (RA1)</t>
  </si>
  <si>
    <t>Running Account Bill No.2 (RA2)</t>
  </si>
  <si>
    <t>Keep Provision of 100 RA Bills</t>
  </si>
  <si>
    <t>Date</t>
  </si>
  <si>
    <t>Amount</t>
  </si>
  <si>
    <t>Type Of Project Civil / Survey</t>
  </si>
  <si>
    <t>Bid Subitted (YES/NO)</t>
  </si>
  <si>
    <t>Bid Subission Date</t>
  </si>
  <si>
    <t>Attachments</t>
  </si>
  <si>
    <t xml:space="preserve">Balance Value of Contract as on Date </t>
  </si>
  <si>
    <t>Original Amount / Value of Contract / Work Order</t>
  </si>
  <si>
    <t>Revised/Amended  Amount /Value of Contract / Work Order after Variation 1</t>
  </si>
  <si>
    <t>Cumilative Value of  Bills as on Date</t>
  </si>
  <si>
    <t>As on Date Ordrer Value (Either Original or Revised As the case is MINUS Cumilative Value of  Bills as on Date</t>
  </si>
  <si>
    <t>Duration of Project</t>
  </si>
  <si>
    <t>Date of Start of Project /Work</t>
  </si>
  <si>
    <t>Original Date of Completion as per Contract/ Work Ordrer</t>
  </si>
  <si>
    <t>Revised Date of Completion as per Amended Contract/ Work Ordrer / Extension of Time (EOT) Granted Upto-Amendment No 1</t>
  </si>
  <si>
    <t>Keep Provision of 10 EOT /Amendedment</t>
  </si>
  <si>
    <t>Date of Amendment</t>
  </si>
  <si>
    <t>EMD BG/FDR STATUS  Return Date</t>
  </si>
  <si>
    <t>Form of
ASD BG/FDR/ONLINE</t>
  </si>
  <si>
    <t xml:space="preserve">ADDITIONAL SECURITY DEPOSIT (ASD) AMOUNT 
</t>
  </si>
  <si>
    <t>ASD BG/FDR NO</t>
  </si>
  <si>
    <t>ASD BG/FDR VALIDITY</t>
  </si>
  <si>
    <t>ASD BG/FDR ISSUED IN FAVOUR OF</t>
  </si>
  <si>
    <t>Defects Liability Period (DLP)</t>
  </si>
  <si>
    <t>DLP End DATE</t>
  </si>
  <si>
    <t>ASD BG/FDR STATUS (Returned or not)</t>
  </si>
  <si>
    <t xml:space="preserve">EMD BG/FDR STATUS (Returned or not)  </t>
  </si>
  <si>
    <t xml:space="preserve">PERFORMANCE SECURITY DEPOSIT (PSD) AMOUNT 
</t>
  </si>
  <si>
    <t>Form of
PSD BG/FDR/ONLINE</t>
  </si>
  <si>
    <t>PSD BG/FDR NO</t>
  </si>
  <si>
    <t>PSD BG/FDR VALIDITY</t>
  </si>
  <si>
    <t>PSD BG/FDR ISSUED IN FAVOUR OF</t>
  </si>
  <si>
    <t>PSD BG/FDR STATUS (Returned or not)</t>
  </si>
  <si>
    <t>PSD BG/FDR STATUS  Return Date</t>
  </si>
  <si>
    <t>PFEPL JV Share in %</t>
  </si>
  <si>
    <t>If PFEPL is L1-PROJECT (AFTER AWARD)</t>
  </si>
  <si>
    <t>Work Completion Certifcate Taken (Yes/No)</t>
  </si>
  <si>
    <t>Report  to be generated with various permutations and combinations of above fields as per end users requirement</t>
  </si>
  <si>
    <t>TENDER / BID</t>
  </si>
  <si>
    <t xml:space="preserve">COST OF WORK AS PER TENDER </t>
  </si>
  <si>
    <t>SR NO / UNIQUE TENDER NO (PFEPL INTERNAL)</t>
  </si>
  <si>
    <t>SR NO / UNIQUE PROJECT NO (PFEPL INTERNAL)</t>
  </si>
  <si>
    <t xml:space="preserve">Total Expenses incurred against bid / tender-Various Fields Like Stamp Paper / Travel / Hotel / Site Visit etc. </t>
  </si>
  <si>
    <t xml:space="preserve">Total Expenditures against project (Various Field Like Material , Labour , Fuel, Consumables Subcontractors, Staff, Site Expenses, Travellig , Overhead, Other Misc. Expenses) </t>
  </si>
  <si>
    <t>Civil</t>
  </si>
  <si>
    <t xml:space="preserve">Talere Gaganbawada Road NH 166G Km. 23/250 to 28/320 Treatment for Five critical land slide prone spots posing significant threat to the safety of travellours is Karul Ghat section in the State of Maharashtra.
</t>
  </si>
  <si>
    <t>NHPWD</t>
  </si>
  <si>
    <t>online</t>
  </si>
  <si>
    <t>BG</t>
  </si>
  <si>
    <t>31.12.2024</t>
  </si>
  <si>
    <t>NO</t>
  </si>
  <si>
    <t>30.11.2024</t>
  </si>
  <si>
    <t xml:space="preserve">2 Years </t>
  </si>
  <si>
    <t>16.08.2024</t>
  </si>
  <si>
    <t>31.08.2024</t>
  </si>
  <si>
    <t>07.09.2024</t>
  </si>
  <si>
    <t>15.09.2024</t>
  </si>
  <si>
    <t>10.09.2024</t>
  </si>
  <si>
    <t>SELF</t>
  </si>
  <si>
    <t>A</t>
  </si>
  <si>
    <t>B</t>
  </si>
  <si>
    <t>Yes</t>
  </si>
  <si>
    <t>PFEPL</t>
  </si>
  <si>
    <t>Financial Year</t>
  </si>
  <si>
    <t>Stamp Year</t>
  </si>
  <si>
    <t>Total</t>
  </si>
  <si>
    <t>Travel</t>
  </si>
  <si>
    <t>Hotel</t>
  </si>
  <si>
    <t>DATE</t>
  </si>
  <si>
    <t>yes/No Drop Down</t>
  </si>
  <si>
    <t>date</t>
  </si>
  <si>
    <t>This Bill Amount</t>
  </si>
  <si>
    <t>Cumulative Amoiunt</t>
  </si>
  <si>
    <t>Actual Dtae of Completion</t>
  </si>
  <si>
    <t>ALERT AFTER ACTUAL COMPLETION OF PROJECT</t>
  </si>
  <si>
    <t>If Actual completion date is before ASD VALIDITY Date Then Alert</t>
  </si>
  <si>
    <t>TOTAL</t>
  </si>
  <si>
    <t>UNIQUE/PEES</t>
  </si>
  <si>
    <t>Yellow Fields</t>
  </si>
  <si>
    <t>Input By</t>
  </si>
  <si>
    <t>Tender Team</t>
  </si>
  <si>
    <t>Output</t>
  </si>
  <si>
    <t>Tender Team &amp; Acounts</t>
  </si>
  <si>
    <t>Greesn</t>
  </si>
  <si>
    <t>Tender/Accounts/HR/Project &amp; Planning/Procurement</t>
  </si>
  <si>
    <t>TBD</t>
  </si>
  <si>
    <t>PWD</t>
  </si>
  <si>
    <t>Sr No</t>
  </si>
  <si>
    <t>Description</t>
  </si>
  <si>
    <t>UOM</t>
  </si>
  <si>
    <t>QTY</t>
  </si>
  <si>
    <t>RATE</t>
  </si>
  <si>
    <t>AMOUNT</t>
  </si>
  <si>
    <t>REMARKS</t>
  </si>
  <si>
    <t>A1</t>
  </si>
  <si>
    <t>A2</t>
  </si>
  <si>
    <t>A3</t>
  </si>
  <si>
    <t>Work Order</t>
  </si>
  <si>
    <t>B1</t>
  </si>
  <si>
    <t>B2</t>
  </si>
  <si>
    <t>C1</t>
  </si>
  <si>
    <t>C2</t>
  </si>
  <si>
    <t>RA1</t>
  </si>
  <si>
    <t>Previous Bill</t>
  </si>
  <si>
    <t>This Bill</t>
  </si>
  <si>
    <t>C</t>
  </si>
  <si>
    <t>CIVIL WORK</t>
  </si>
  <si>
    <t>CIVIL WORK-FOUNDATION</t>
  </si>
  <si>
    <t>CIVIL WORK-GROUND FLOOR</t>
  </si>
  <si>
    <t>A+B+C</t>
  </si>
  <si>
    <t>TOTAL PROJECT COST</t>
  </si>
  <si>
    <t>CIVIL WORK-FIRST FLOOR</t>
  </si>
  <si>
    <t>Electrical  Work</t>
  </si>
  <si>
    <t>Mechanical Work</t>
  </si>
  <si>
    <t>EXCAVATION</t>
  </si>
  <si>
    <t>SOLING</t>
  </si>
  <si>
    <t>PCC</t>
  </si>
  <si>
    <t>CONCRETE-M30</t>
  </si>
  <si>
    <t>STEEL</t>
  </si>
  <si>
    <t>BRICKWORK</t>
  </si>
  <si>
    <t>PLASTERING</t>
  </si>
  <si>
    <t>TILING]</t>
  </si>
  <si>
    <t>PAINTING</t>
  </si>
  <si>
    <t>Cabling</t>
  </si>
  <si>
    <t>P&amp;F Light</t>
  </si>
  <si>
    <t>P&amp;F Switches</t>
  </si>
  <si>
    <t>Electrical  Work-Internal</t>
  </si>
  <si>
    <t>Electrical  Work-External</t>
  </si>
  <si>
    <t>Panneling</t>
  </si>
  <si>
    <t>Bills / Received / Recievables</t>
  </si>
  <si>
    <t>Fire Fighting Works</t>
  </si>
  <si>
    <t>Fire Alarm</t>
  </si>
  <si>
    <t>Sprinkler</t>
  </si>
  <si>
    <t>Elevator / Escalator</t>
  </si>
  <si>
    <t>Lifts</t>
  </si>
  <si>
    <t>Escalator</t>
  </si>
  <si>
    <t>Expenditures / Cost</t>
  </si>
  <si>
    <t>CUM</t>
  </si>
  <si>
    <t>KG</t>
  </si>
  <si>
    <t>SQM</t>
  </si>
  <si>
    <t>DOORS WINDOWS</t>
  </si>
  <si>
    <t>RM</t>
  </si>
  <si>
    <t>LS</t>
  </si>
  <si>
    <t>Profit / Loss</t>
  </si>
  <si>
    <t>A1+A2+A3</t>
  </si>
  <si>
    <t>B1+B2</t>
  </si>
  <si>
    <t>C1+C2</t>
  </si>
  <si>
    <t>Material</t>
  </si>
  <si>
    <t>Manpower</t>
  </si>
  <si>
    <t>Equipment/Machinery</t>
  </si>
  <si>
    <t>Sub Contract</t>
  </si>
  <si>
    <t>Staff</t>
  </si>
  <si>
    <t>Fuel</t>
  </si>
  <si>
    <t>Mandays</t>
  </si>
  <si>
    <t>Other Expenses</t>
  </si>
  <si>
    <t>In house</t>
  </si>
  <si>
    <t>Subcontract</t>
  </si>
  <si>
    <t>Shift</t>
  </si>
  <si>
    <t>Rubble Stone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</si>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</sst>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name val="Calibri Light"/>
      <family val="1"/>
      <scheme val="maj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DAFE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justify" vertical="top" wrapText="1"/>
    </xf>
    <xf numFmtId="4" fontId="3" fillId="0" borderId="1" xfId="0" applyNumberFormat="1" applyFon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justify" vertical="top" wrapText="1"/>
    </xf>
    <xf numFmtId="4" fontId="3" fillId="0" borderId="0" xfId="0" applyNumberFormat="1" applyFont="1" applyBorder="1" applyAlignment="1">
      <alignment horizontal="center" vertical="top" wrapText="1"/>
    </xf>
    <xf numFmtId="9" fontId="0" fillId="0" borderId="0" xfId="0" applyNumberForma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4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2" fillId="13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0" fillId="14" borderId="7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2" fillId="8" borderId="6" xfId="0" applyFont="1" applyFill="1" applyBorder="1" applyAlignment="1">
      <alignment horizontal="center" vertical="center"/>
    </xf>
    <xf numFmtId="0" fontId="0" fillId="8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2" fillId="11" borderId="6" xfId="0" applyFont="1" applyFill="1" applyBorder="1" applyAlignment="1">
      <alignment horizontal="center" vertical="center"/>
    </xf>
    <xf numFmtId="0" fontId="0" fillId="11" borderId="7" xfId="0" applyFill="1" applyBorder="1"/>
    <xf numFmtId="0" fontId="0" fillId="12" borderId="7" xfId="0" applyFill="1" applyBorder="1"/>
    <xf numFmtId="0" fontId="0" fillId="13" borderId="7" xfId="0" applyFill="1" applyBorder="1"/>
    <xf numFmtId="0" fontId="2" fillId="11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0" fillId="13" borderId="9" xfId="0" applyFill="1" applyBorder="1"/>
    <xf numFmtId="0" fontId="0" fillId="13" borderId="1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/>
    </xf>
    <xf numFmtId="0" fontId="2" fillId="15" borderId="17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14" borderId="16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6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4" borderId="17" xfId="0" applyFont="1" applyFill="1" applyBorder="1" applyAlignment="1">
      <alignment horizontal="center"/>
    </xf>
    <xf numFmtId="0" fontId="2" fillId="15" borderId="17" xfId="0" applyFont="1" applyFill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2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3" borderId="19" xfId="0" applyFill="1" applyBorder="1"/>
    <xf numFmtId="0" fontId="2" fillId="16" borderId="16" xfId="0" applyFont="1" applyFill="1" applyBorder="1" applyAlignment="1">
      <alignment horizontal="center"/>
    </xf>
    <xf numFmtId="0" fontId="2" fillId="16" borderId="17" xfId="0" applyFont="1" applyFill="1" applyBorder="1" applyAlignment="1">
      <alignment horizontal="center"/>
    </xf>
    <xf numFmtId="0" fontId="2" fillId="16" borderId="18" xfId="0" applyFont="1" applyFill="1" applyBorder="1" applyAlignment="1">
      <alignment horizontal="center"/>
    </xf>
    <xf numFmtId="0" fontId="2" fillId="12" borderId="1" xfId="0" applyFont="1" applyFill="1" applyBorder="1"/>
    <xf numFmtId="43" fontId="0" fillId="5" borderId="1" xfId="1" applyFont="1" applyFill="1" applyBorder="1"/>
    <xf numFmtId="165" fontId="0" fillId="5" borderId="1" xfId="1" applyNumberFormat="1" applyFont="1" applyFill="1" applyBorder="1"/>
    <xf numFmtId="165" fontId="0" fillId="2" borderId="1" xfId="1" applyNumberFormat="1" applyFont="1" applyFill="1" applyBorder="1"/>
    <xf numFmtId="165" fontId="0" fillId="6" borderId="1" xfId="1" applyNumberFormat="1" applyFont="1" applyFill="1" applyBorder="1"/>
    <xf numFmtId="165" fontId="0" fillId="7" borderId="1" xfId="1" applyNumberFormat="1" applyFont="1" applyFill="1" applyBorder="1"/>
    <xf numFmtId="165" fontId="0" fillId="8" borderId="1" xfId="1" applyNumberFormat="1" applyFont="1" applyFill="1" applyBorder="1"/>
    <xf numFmtId="165" fontId="0" fillId="9" borderId="1" xfId="1" applyNumberFormat="1" applyFont="1" applyFill="1" applyBorder="1"/>
    <xf numFmtId="165" fontId="0" fillId="10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0" fillId="13" borderId="1" xfId="1" applyNumberFormat="1" applyFont="1" applyFill="1" applyBorder="1"/>
    <xf numFmtId="165" fontId="0" fillId="13" borderId="9" xfId="1" applyNumberFormat="1" applyFont="1" applyFill="1" applyBorder="1"/>
    <xf numFmtId="0" fontId="0" fillId="0" borderId="13" xfId="0" applyBorder="1"/>
    <xf numFmtId="0" fontId="2" fillId="0" borderId="2" xfId="0" applyFont="1" applyBorder="1" applyAlignment="1">
      <alignment horizontal="center" vertical="center" wrapText="1"/>
    </xf>
    <xf numFmtId="0" fontId="0" fillId="0" borderId="21" xfId="0" applyBorder="1"/>
    <xf numFmtId="0" fontId="0" fillId="2" borderId="23" xfId="0" applyFill="1" applyBorder="1"/>
    <xf numFmtId="0" fontId="0" fillId="5" borderId="23" xfId="0" applyFill="1" applyBorder="1"/>
    <xf numFmtId="0" fontId="0" fillId="6" borderId="23" xfId="0" applyFill="1" applyBorder="1"/>
    <xf numFmtId="0" fontId="0" fillId="7" borderId="23" xfId="0" applyFill="1" applyBorder="1"/>
    <xf numFmtId="0" fontId="0" fillId="8" borderId="23" xfId="0" applyFill="1" applyBorder="1"/>
    <xf numFmtId="0" fontId="0" fillId="9" borderId="23" xfId="0" applyFill="1" applyBorder="1"/>
    <xf numFmtId="0" fontId="0" fillId="10" borderId="23" xfId="0" applyFill="1" applyBorder="1"/>
    <xf numFmtId="0" fontId="0" fillId="11" borderId="23" xfId="0" applyFill="1" applyBorder="1"/>
    <xf numFmtId="0" fontId="0" fillId="12" borderId="23" xfId="0" applyFill="1" applyBorder="1"/>
    <xf numFmtId="0" fontId="0" fillId="13" borderId="23" xfId="0" applyFill="1" applyBorder="1"/>
    <xf numFmtId="0" fontId="0" fillId="13" borderId="24" xfId="0" applyFill="1" applyBorder="1"/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5" fontId="2" fillId="5" borderId="1" xfId="1" applyNumberFormat="1" applyFont="1" applyFill="1" applyBorder="1"/>
    <xf numFmtId="165" fontId="2" fillId="6" borderId="1" xfId="1" applyNumberFormat="1" applyFont="1" applyFill="1" applyBorder="1"/>
    <xf numFmtId="165" fontId="2" fillId="7" borderId="1" xfId="1" applyNumberFormat="1" applyFont="1" applyFill="1" applyBorder="1"/>
    <xf numFmtId="165" fontId="2" fillId="10" borderId="1" xfId="1" applyNumberFormat="1" applyFont="1" applyFill="1" applyBorder="1"/>
    <xf numFmtId="165" fontId="2" fillId="9" borderId="1" xfId="1" applyNumberFormat="1" applyFont="1" applyFill="1" applyBorder="1"/>
    <xf numFmtId="165" fontId="2" fillId="8" borderId="1" xfId="1" applyNumberFormat="1" applyFont="1" applyFill="1" applyBorder="1"/>
    <xf numFmtId="165" fontId="2" fillId="11" borderId="1" xfId="1" applyNumberFormat="1" applyFont="1" applyFill="1" applyBorder="1"/>
    <xf numFmtId="165" fontId="2" fillId="12" borderId="1" xfId="1" applyNumberFormat="1" applyFont="1" applyFill="1" applyBorder="1"/>
    <xf numFmtId="165" fontId="2" fillId="13" borderId="1" xfId="1" applyNumberFormat="1" applyFont="1" applyFill="1" applyBorder="1"/>
    <xf numFmtId="165" fontId="0" fillId="5" borderId="1" xfId="0" applyNumberFormat="1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165" fontId="0" fillId="14" borderId="1" xfId="0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/>
    <xf numFmtId="165" fontId="1" fillId="5" borderId="1" xfId="1" applyNumberFormat="1" applyFont="1" applyFill="1" applyBorder="1"/>
    <xf numFmtId="0" fontId="1" fillId="5" borderId="7" xfId="0" applyFont="1" applyFill="1" applyBorder="1"/>
    <xf numFmtId="165" fontId="1" fillId="5" borderId="1" xfId="0" applyNumberFormat="1" applyFont="1" applyFill="1" applyBorder="1"/>
    <xf numFmtId="43" fontId="1" fillId="5" borderId="1" xfId="1" applyFont="1" applyFill="1" applyBorder="1"/>
    <xf numFmtId="0" fontId="0" fillId="0" borderId="25" xfId="0" applyBorder="1" applyAlignment="1">
      <alignment horizontal="center" vertical="center" wrapText="1"/>
    </xf>
    <xf numFmtId="165" fontId="0" fillId="14" borderId="22" xfId="0" applyNumberForma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DAFE3"/>
      <color rgb="FF00FFFF"/>
      <color rgb="FF66FF99"/>
      <color rgb="FF33CC33"/>
      <color rgb="FFFFFF99"/>
      <color rgb="FFFFFFCC"/>
      <color rgb="FFFFFFFF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2"/>
  <sheetViews>
    <sheetView topLeftCell="AN1" zoomScale="85" zoomScaleNormal="85" workbookViewId="0">
      <selection activeCell="AP2" sqref="AP2"/>
    </sheetView>
  </sheetViews>
  <sheetFormatPr defaultRowHeight="15" x14ac:dyDescent="0.25"/>
  <cols>
    <col min="2" max="2" width="14.7109375" bestFit="1" customWidth="1"/>
    <col min="3" max="3" width="28.7109375" customWidth="1"/>
    <col min="4" max="4" width="20" bestFit="1" customWidth="1"/>
    <col min="5" max="5" width="20" customWidth="1"/>
    <col min="6" max="6" width="14.85546875" bestFit="1" customWidth="1"/>
    <col min="7" max="7" width="21.85546875" bestFit="1" customWidth="1"/>
    <col min="9" max="9" width="20" bestFit="1" customWidth="1"/>
    <col min="10" max="14" width="20" customWidth="1"/>
    <col min="15" max="15" width="14.42578125" customWidth="1"/>
    <col min="17" max="17" width="11.28515625" bestFit="1" customWidth="1"/>
    <col min="18" max="20" width="11.28515625" customWidth="1"/>
    <col min="22" max="23" width="21" customWidth="1"/>
    <col min="26" max="26" width="10.28515625" bestFit="1" customWidth="1"/>
    <col min="28" max="28" width="17.85546875" customWidth="1"/>
    <col min="34" max="34" width="15.28515625" bestFit="1" customWidth="1"/>
    <col min="35" max="35" width="23" bestFit="1" customWidth="1"/>
    <col min="36" max="38" width="23" customWidth="1"/>
    <col min="40" max="40" width="8.42578125" bestFit="1" customWidth="1"/>
    <col min="41" max="41" width="8.42578125" customWidth="1"/>
    <col min="42" max="44" width="20.28515625" customWidth="1"/>
    <col min="45" max="58" width="20.28515625" hidden="1" customWidth="1"/>
    <col min="59" max="60" width="20.28515625" customWidth="1"/>
    <col min="61" max="61" width="27" bestFit="1" customWidth="1"/>
    <col min="62" max="63" width="27" hidden="1" customWidth="1"/>
    <col min="64" max="64" width="27" customWidth="1"/>
    <col min="65" max="65" width="31" bestFit="1" customWidth="1"/>
    <col min="66" max="66" width="31" hidden="1" customWidth="1"/>
    <col min="67" max="67" width="23.28515625" customWidth="1"/>
    <col min="68" max="68" width="23.28515625" hidden="1" customWidth="1"/>
    <col min="69" max="69" width="14.42578125" hidden="1" customWidth="1"/>
    <col min="70" max="74" width="16" hidden="1" customWidth="1"/>
    <col min="75" max="75" width="9.140625" hidden="1" customWidth="1"/>
    <col min="76" max="76" width="15.28515625" hidden="1" customWidth="1"/>
    <col min="77" max="77" width="19" hidden="1" customWidth="1"/>
    <col min="78" max="81" width="0" hidden="1" customWidth="1"/>
    <col min="82" max="82" width="24.7109375" hidden="1" customWidth="1"/>
    <col min="83" max="83" width="12.5703125" hidden="1" customWidth="1"/>
    <col min="85" max="85" width="0" hidden="1" customWidth="1"/>
  </cols>
  <sheetData>
    <row r="1" spans="1:85" x14ac:dyDescent="0.25">
      <c r="A1" s="41" t="s">
        <v>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7"/>
      <c r="AO1" s="35" t="s">
        <v>72</v>
      </c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7"/>
    </row>
    <row r="2" spans="1:85" ht="139.5" customHeight="1" x14ac:dyDescent="0.25">
      <c r="A2" s="3" t="s">
        <v>77</v>
      </c>
      <c r="B2" s="3" t="s">
        <v>39</v>
      </c>
      <c r="C2" s="3" t="s">
        <v>0</v>
      </c>
      <c r="D2" s="3" t="s">
        <v>76</v>
      </c>
      <c r="E2" s="3" t="s">
        <v>19</v>
      </c>
      <c r="F2" s="3" t="s">
        <v>1</v>
      </c>
      <c r="G2" s="3" t="s">
        <v>11</v>
      </c>
      <c r="H2" s="3" t="s">
        <v>10</v>
      </c>
      <c r="I2" s="3" t="s">
        <v>7</v>
      </c>
      <c r="J2" s="3" t="s">
        <v>8</v>
      </c>
      <c r="K2" s="3" t="s">
        <v>9</v>
      </c>
      <c r="L2" s="3" t="s">
        <v>20</v>
      </c>
      <c r="M2" s="3" t="s">
        <v>63</v>
      </c>
      <c r="N2" s="3" t="s">
        <v>54</v>
      </c>
      <c r="O2" s="3" t="s">
        <v>12</v>
      </c>
      <c r="P2" s="3" t="s">
        <v>6</v>
      </c>
      <c r="Q2" s="3" t="s">
        <v>2</v>
      </c>
      <c r="R2" s="4" t="s">
        <v>13</v>
      </c>
      <c r="S2" s="4" t="s">
        <v>14</v>
      </c>
      <c r="T2" s="4" t="s">
        <v>15</v>
      </c>
      <c r="U2" s="3" t="s">
        <v>3</v>
      </c>
      <c r="V2" s="3" t="s">
        <v>16</v>
      </c>
      <c r="W2" s="3" t="s">
        <v>17</v>
      </c>
      <c r="X2" s="3" t="s">
        <v>4</v>
      </c>
      <c r="Y2" s="3" t="s">
        <v>71</v>
      </c>
      <c r="Z2" s="3" t="s">
        <v>5</v>
      </c>
      <c r="AA2" s="3" t="s">
        <v>22</v>
      </c>
      <c r="AB2" s="42" t="s">
        <v>23</v>
      </c>
      <c r="AC2" s="42"/>
      <c r="AD2" s="42" t="s">
        <v>24</v>
      </c>
      <c r="AE2" s="42"/>
      <c r="AF2" s="42" t="s">
        <v>27</v>
      </c>
      <c r="AG2" s="42"/>
      <c r="AH2" s="4" t="s">
        <v>28</v>
      </c>
      <c r="AI2" s="4" t="s">
        <v>21</v>
      </c>
      <c r="AJ2" s="3" t="s">
        <v>40</v>
      </c>
      <c r="AK2" s="3" t="s">
        <v>41</v>
      </c>
      <c r="AL2" s="3" t="s">
        <v>79</v>
      </c>
      <c r="AM2" s="3" t="s">
        <v>18</v>
      </c>
      <c r="AN2" s="8" t="s">
        <v>42</v>
      </c>
      <c r="AO2" s="5" t="s">
        <v>78</v>
      </c>
      <c r="AP2" s="5" t="s">
        <v>30</v>
      </c>
      <c r="AQ2" s="5" t="s">
        <v>29</v>
      </c>
      <c r="AR2" s="5" t="s">
        <v>31</v>
      </c>
      <c r="AS2" s="5" t="s">
        <v>56</v>
      </c>
      <c r="AT2" s="5" t="s">
        <v>55</v>
      </c>
      <c r="AU2" s="5" t="s">
        <v>57</v>
      </c>
      <c r="AV2" s="5" t="s">
        <v>58</v>
      </c>
      <c r="AW2" s="5" t="s">
        <v>59</v>
      </c>
      <c r="AX2" s="5" t="s">
        <v>62</v>
      </c>
      <c r="AY2" s="5" t="s">
        <v>70</v>
      </c>
      <c r="AZ2" s="5" t="s">
        <v>64</v>
      </c>
      <c r="BA2" s="5" t="s">
        <v>65</v>
      </c>
      <c r="BB2" s="5" t="s">
        <v>66</v>
      </c>
      <c r="BC2" s="5" t="s">
        <v>67</v>
      </c>
      <c r="BD2" s="5" t="s">
        <v>68</v>
      </c>
      <c r="BE2" s="5" t="s">
        <v>69</v>
      </c>
      <c r="BF2" s="5" t="s">
        <v>70</v>
      </c>
      <c r="BG2" s="5" t="s">
        <v>49</v>
      </c>
      <c r="BH2" s="5" t="s">
        <v>48</v>
      </c>
      <c r="BI2" s="5" t="s">
        <v>50</v>
      </c>
      <c r="BJ2" s="6" t="s">
        <v>51</v>
      </c>
      <c r="BK2" s="6" t="s">
        <v>52</v>
      </c>
      <c r="BL2" s="6" t="s">
        <v>110</v>
      </c>
      <c r="BM2" s="5" t="s">
        <v>44</v>
      </c>
      <c r="BN2" s="6" t="s">
        <v>32</v>
      </c>
      <c r="BO2" s="6" t="s">
        <v>45</v>
      </c>
      <c r="BP2" s="6" t="s">
        <v>53</v>
      </c>
      <c r="BQ2" s="6" t="s">
        <v>33</v>
      </c>
      <c r="BR2" s="38" t="s">
        <v>34</v>
      </c>
      <c r="BS2" s="39"/>
      <c r="BT2" s="40"/>
      <c r="BU2" s="34" t="s">
        <v>35</v>
      </c>
      <c r="BV2" s="34"/>
      <c r="BW2" s="6" t="s">
        <v>36</v>
      </c>
      <c r="BX2" s="6" t="s">
        <v>46</v>
      </c>
      <c r="BY2" s="5" t="s">
        <v>43</v>
      </c>
      <c r="BZ2" s="5" t="s">
        <v>60</v>
      </c>
      <c r="CA2" s="5" t="s">
        <v>61</v>
      </c>
      <c r="CB2" s="5" t="s">
        <v>73</v>
      </c>
      <c r="CC2" s="5" t="s">
        <v>112</v>
      </c>
      <c r="CD2" s="5" t="s">
        <v>80</v>
      </c>
      <c r="CE2" s="6" t="s">
        <v>21</v>
      </c>
      <c r="CF2" s="5" t="s">
        <v>18</v>
      </c>
      <c r="CG2" s="5" t="s">
        <v>42</v>
      </c>
    </row>
    <row r="3" spans="1:8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/>
      <c r="S3" s="22"/>
      <c r="T3" s="22"/>
      <c r="U3" s="3"/>
      <c r="V3" s="3"/>
      <c r="W3" s="3"/>
      <c r="X3" s="3"/>
      <c r="Y3" s="3"/>
      <c r="Z3" s="3"/>
      <c r="AA3" s="3"/>
      <c r="AB3" s="22"/>
      <c r="AC3" s="22"/>
      <c r="AD3" s="22"/>
      <c r="AE3" s="22"/>
      <c r="AF3" s="22"/>
      <c r="AG3" s="22"/>
      <c r="AH3" s="22"/>
      <c r="AI3" s="22"/>
      <c r="AJ3" s="3"/>
      <c r="AK3" s="3"/>
      <c r="AL3" s="3"/>
      <c r="AM3" s="3"/>
      <c r="AN3" s="8"/>
      <c r="AO3" s="23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18"/>
      <c r="BK3" s="18"/>
      <c r="BL3" s="18"/>
      <c r="BM3" s="5"/>
      <c r="BN3" s="18"/>
      <c r="BO3" s="18"/>
      <c r="BP3" s="18"/>
      <c r="BQ3" s="18"/>
      <c r="BR3" s="19"/>
      <c r="BS3" s="20"/>
      <c r="BT3" s="21"/>
      <c r="BU3" s="18"/>
      <c r="BV3" s="18"/>
      <c r="BW3" s="18"/>
      <c r="BX3" s="18"/>
      <c r="BY3" s="5"/>
      <c r="BZ3" s="5"/>
      <c r="CA3" s="5"/>
      <c r="CB3" s="5"/>
      <c r="CC3" s="5"/>
      <c r="CD3" s="5"/>
      <c r="CE3" s="18"/>
      <c r="CF3" s="5"/>
      <c r="CG3" s="5"/>
    </row>
    <row r="4" spans="1:85" ht="214.5" x14ac:dyDescent="0.25">
      <c r="A4" s="2">
        <v>1</v>
      </c>
      <c r="B4" s="10" t="s">
        <v>81</v>
      </c>
      <c r="C4" s="11" t="s">
        <v>82</v>
      </c>
      <c r="D4" s="12">
        <v>6.95</v>
      </c>
      <c r="E4" s="2" t="s">
        <v>83</v>
      </c>
      <c r="F4" s="2">
        <v>10000</v>
      </c>
      <c r="G4" s="2" t="s">
        <v>84</v>
      </c>
      <c r="H4" s="2">
        <v>200000</v>
      </c>
      <c r="I4" s="2" t="s">
        <v>85</v>
      </c>
      <c r="J4" s="2">
        <v>0</v>
      </c>
      <c r="K4" s="2" t="s">
        <v>86</v>
      </c>
      <c r="L4" s="2" t="s">
        <v>83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/>
      <c r="T4" s="2"/>
      <c r="U4" s="2" t="s">
        <v>93</v>
      </c>
      <c r="V4" s="2" t="s">
        <v>94</v>
      </c>
      <c r="W4" s="2" t="s">
        <v>85</v>
      </c>
      <c r="X4" s="2" t="s">
        <v>95</v>
      </c>
      <c r="Y4" s="13">
        <v>1</v>
      </c>
      <c r="Z4" s="2">
        <v>989898676</v>
      </c>
      <c r="AA4" s="2">
        <v>6</v>
      </c>
      <c r="AB4" s="3" t="s">
        <v>25</v>
      </c>
      <c r="AC4" s="3" t="s">
        <v>26</v>
      </c>
      <c r="AD4" s="2"/>
      <c r="AE4" s="2"/>
      <c r="AF4" s="2"/>
      <c r="AG4" s="2"/>
      <c r="AH4" s="2"/>
      <c r="AI4" s="2"/>
      <c r="AJ4" s="2"/>
      <c r="AK4" s="2"/>
      <c r="AL4" s="2" t="s">
        <v>102</v>
      </c>
      <c r="AM4" s="2"/>
      <c r="AN4" s="9"/>
      <c r="AO4" s="9" t="s">
        <v>114</v>
      </c>
      <c r="AP4" s="2"/>
      <c r="AQ4" s="2"/>
      <c r="AR4" s="2"/>
      <c r="AS4" s="2"/>
      <c r="AT4" s="2"/>
      <c r="AU4" s="2"/>
      <c r="AV4" s="2" t="s">
        <v>105</v>
      </c>
      <c r="AW4" s="2"/>
      <c r="AX4" s="2" t="s">
        <v>106</v>
      </c>
      <c r="AY4" s="2"/>
      <c r="AZ4" s="2"/>
      <c r="BA4" s="2"/>
      <c r="BB4" s="2"/>
      <c r="BC4" s="2" t="s">
        <v>107</v>
      </c>
      <c r="BD4" s="2"/>
      <c r="BE4" s="2"/>
      <c r="BF4" s="2"/>
      <c r="BG4" s="2"/>
      <c r="BH4" s="2">
        <v>12</v>
      </c>
      <c r="BI4" s="2" t="s">
        <v>37</v>
      </c>
      <c r="BJ4" s="2" t="s">
        <v>107</v>
      </c>
      <c r="BK4" s="2"/>
      <c r="BL4" s="2"/>
      <c r="BM4" s="2">
        <v>100</v>
      </c>
      <c r="BN4" s="2">
        <v>10</v>
      </c>
      <c r="BO4" s="2">
        <v>110</v>
      </c>
      <c r="BP4" s="2"/>
      <c r="BQ4" s="2"/>
      <c r="BR4" s="6" t="s">
        <v>37</v>
      </c>
      <c r="BS4" s="6" t="s">
        <v>108</v>
      </c>
      <c r="BT4" s="6" t="s">
        <v>109</v>
      </c>
      <c r="BU4" s="6" t="s">
        <v>37</v>
      </c>
      <c r="BV4" s="6" t="s">
        <v>38</v>
      </c>
      <c r="BW4" s="2"/>
      <c r="BX4" s="2"/>
      <c r="BY4" s="6" t="s">
        <v>47</v>
      </c>
      <c r="BZ4" s="1"/>
      <c r="CA4" s="1"/>
      <c r="CB4" s="14" t="s">
        <v>111</v>
      </c>
      <c r="CC4" s="14"/>
      <c r="CD4" s="15" t="s">
        <v>113</v>
      </c>
      <c r="CE4" s="1"/>
      <c r="CF4" s="1"/>
      <c r="CG4" s="1"/>
    </row>
    <row r="5" spans="1:85" ht="19.5" x14ac:dyDescent="0.25">
      <c r="A5" s="24"/>
      <c r="B5" s="25"/>
      <c r="C5" s="26"/>
      <c r="D5" s="27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8"/>
      <c r="Z5" s="24"/>
      <c r="AA5" s="24"/>
      <c r="AB5" s="29"/>
      <c r="AC5" s="29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30"/>
      <c r="BS5" s="30"/>
      <c r="BT5" s="30"/>
      <c r="BU5" s="30"/>
      <c r="BV5" s="30"/>
      <c r="BW5" s="24"/>
      <c r="BX5" s="24"/>
      <c r="BY5" s="30"/>
      <c r="BZ5" s="31"/>
      <c r="CA5" s="31"/>
      <c r="CB5" s="32"/>
      <c r="CC5" s="32"/>
      <c r="CD5" s="33"/>
      <c r="CE5" s="31"/>
      <c r="CF5" s="31"/>
      <c r="CG5" s="31"/>
    </row>
    <row r="6" spans="1:85" x14ac:dyDescent="0.25">
      <c r="E6" t="s">
        <v>123</v>
      </c>
      <c r="AB6" t="s">
        <v>96</v>
      </c>
      <c r="AC6">
        <v>100</v>
      </c>
      <c r="AD6" t="s">
        <v>97</v>
      </c>
      <c r="AH6" t="s">
        <v>99</v>
      </c>
      <c r="AI6" t="s">
        <v>100</v>
      </c>
      <c r="AJ6" t="s">
        <v>98</v>
      </c>
      <c r="AL6" t="s">
        <v>101</v>
      </c>
    </row>
    <row r="7" spans="1:85" x14ac:dyDescent="0.25">
      <c r="A7" t="s">
        <v>74</v>
      </c>
      <c r="AB7" t="s">
        <v>98</v>
      </c>
      <c r="AD7" t="s">
        <v>87</v>
      </c>
      <c r="AL7" t="s">
        <v>103</v>
      </c>
    </row>
    <row r="8" spans="1:85" x14ac:dyDescent="0.25">
      <c r="AL8" t="s">
        <v>104</v>
      </c>
    </row>
    <row r="9" spans="1:85" x14ac:dyDescent="0.25">
      <c r="C9" s="17" t="s">
        <v>115</v>
      </c>
      <c r="D9" s="17" t="s">
        <v>116</v>
      </c>
      <c r="E9" s="17" t="s">
        <v>117</v>
      </c>
    </row>
    <row r="10" spans="1:85" ht="30" x14ac:dyDescent="0.25">
      <c r="C10" s="17"/>
      <c r="D10" s="17" t="s">
        <v>118</v>
      </c>
      <c r="E10" s="17" t="s">
        <v>119</v>
      </c>
    </row>
    <row r="11" spans="1:85" ht="60" x14ac:dyDescent="0.25">
      <c r="C11" s="16" t="s">
        <v>120</v>
      </c>
      <c r="D11" s="16" t="s">
        <v>116</v>
      </c>
      <c r="E11" s="16" t="s">
        <v>121</v>
      </c>
    </row>
    <row r="12" spans="1:85" x14ac:dyDescent="0.25">
      <c r="C12" s="16"/>
      <c r="D12" s="16" t="s">
        <v>118</v>
      </c>
      <c r="E12" s="16" t="s">
        <v>122</v>
      </c>
    </row>
  </sheetData>
  <mergeCells count="7">
    <mergeCell ref="BU2:BV2"/>
    <mergeCell ref="AO1:CG1"/>
    <mergeCell ref="BR2:BT2"/>
    <mergeCell ref="A1:AM1"/>
    <mergeCell ref="AB2:AC2"/>
    <mergeCell ref="AD2:AE2"/>
    <mergeCell ref="AF2:A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1783-0356-46C2-80DF-A50E4746706C}">
  <dimension ref="A1:AF57"/>
  <sheetViews>
    <sheetView tabSelected="1" topLeftCell="J1" zoomScale="70" zoomScaleNormal="70" workbookViewId="0">
      <selection activeCell="AC4" sqref="AC4"/>
    </sheetView>
  </sheetViews>
  <sheetFormatPr defaultRowHeight="15" x14ac:dyDescent="0.25"/>
  <cols>
    <col min="1" max="1" width="9.5703125" bestFit="1" customWidth="1"/>
    <col min="4" max="4" width="36.42578125" bestFit="1" customWidth="1"/>
    <col min="7" max="7" width="15.42578125" bestFit="1" customWidth="1"/>
    <col min="8" max="8" width="17.28515625" bestFit="1" customWidth="1"/>
    <col min="9" max="10" width="16.7109375" customWidth="1"/>
    <col min="13" max="13" width="17.7109375" bestFit="1" customWidth="1"/>
    <col min="14" max="14" width="14.5703125" bestFit="1" customWidth="1"/>
    <col min="15" max="15" width="9.42578125" bestFit="1" customWidth="1"/>
    <col min="16" max="16" width="1" customWidth="1"/>
    <col min="20" max="20" width="36.42578125" bestFit="1" customWidth="1"/>
    <col min="21" max="21" width="10" bestFit="1" customWidth="1"/>
    <col min="24" max="24" width="12.42578125" bestFit="1" customWidth="1"/>
    <col min="25" max="25" width="11.5703125" customWidth="1"/>
    <col min="29" max="29" width="13.140625" bestFit="1" customWidth="1"/>
    <col min="30" max="30" width="12.42578125" bestFit="1" customWidth="1"/>
    <col min="31" max="31" width="16.42578125" bestFit="1" customWidth="1"/>
    <col min="32" max="32" width="11.5703125" style="145" bestFit="1" customWidth="1"/>
  </cols>
  <sheetData>
    <row r="1" spans="1:32" ht="15.75" thickBot="1" x14ac:dyDescent="0.3">
      <c r="A1" s="96" t="s">
        <v>166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11"/>
      <c r="Q1" s="127" t="s">
        <v>173</v>
      </c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9"/>
      <c r="AF1" s="157" t="s">
        <v>180</v>
      </c>
    </row>
    <row r="2" spans="1:32" ht="15.75" thickBot="1" x14ac:dyDescent="0.3">
      <c r="A2" s="93" t="s">
        <v>139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5"/>
      <c r="P2" s="112"/>
      <c r="Q2" s="93" t="s">
        <v>139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5"/>
      <c r="AF2" s="158"/>
    </row>
    <row r="3" spans="1:32" x14ac:dyDescent="0.25">
      <c r="A3" s="84"/>
      <c r="B3" s="85"/>
      <c r="C3" s="85"/>
      <c r="D3" s="85"/>
      <c r="E3" s="85"/>
      <c r="F3" s="86" t="s">
        <v>134</v>
      </c>
      <c r="G3" s="86"/>
      <c r="H3" s="86"/>
      <c r="I3" s="87" t="s">
        <v>127</v>
      </c>
      <c r="J3" s="88"/>
      <c r="K3" s="89"/>
      <c r="L3" s="87" t="s">
        <v>129</v>
      </c>
      <c r="M3" s="88"/>
      <c r="N3" s="89"/>
      <c r="O3" s="90"/>
      <c r="P3" s="113"/>
      <c r="Q3" s="84"/>
      <c r="R3" s="85"/>
      <c r="S3" s="85"/>
      <c r="T3" s="85"/>
      <c r="U3" s="85"/>
      <c r="V3" s="86" t="s">
        <v>134</v>
      </c>
      <c r="W3" s="86"/>
      <c r="X3" s="86"/>
      <c r="Y3" s="87" t="s">
        <v>127</v>
      </c>
      <c r="Z3" s="88"/>
      <c r="AA3" s="89"/>
      <c r="AB3" s="87" t="s">
        <v>129</v>
      </c>
      <c r="AC3" s="88"/>
      <c r="AD3" s="89"/>
      <c r="AE3" s="143"/>
      <c r="AF3" s="158"/>
    </row>
    <row r="4" spans="1:32" ht="30.75" thickBot="1" x14ac:dyDescent="0.3">
      <c r="A4" s="107" t="s">
        <v>124</v>
      </c>
      <c r="B4" s="108"/>
      <c r="C4" s="108"/>
      <c r="D4" s="83" t="s">
        <v>125</v>
      </c>
      <c r="E4" s="83" t="s">
        <v>126</v>
      </c>
      <c r="F4" s="83" t="s">
        <v>127</v>
      </c>
      <c r="G4" s="83" t="s">
        <v>128</v>
      </c>
      <c r="H4" s="83" t="s">
        <v>129</v>
      </c>
      <c r="I4" s="83" t="s">
        <v>140</v>
      </c>
      <c r="J4" s="92" t="s">
        <v>141</v>
      </c>
      <c r="K4" s="91" t="s">
        <v>102</v>
      </c>
      <c r="L4" s="83" t="s">
        <v>140</v>
      </c>
      <c r="M4" s="92" t="s">
        <v>141</v>
      </c>
      <c r="N4" s="91" t="s">
        <v>102</v>
      </c>
      <c r="O4" s="109" t="s">
        <v>130</v>
      </c>
      <c r="P4" s="114"/>
      <c r="Q4" s="107" t="s">
        <v>124</v>
      </c>
      <c r="R4" s="108"/>
      <c r="S4" s="108"/>
      <c r="T4" s="83" t="s">
        <v>125</v>
      </c>
      <c r="U4" s="83" t="s">
        <v>126</v>
      </c>
      <c r="V4" s="83" t="s">
        <v>127</v>
      </c>
      <c r="W4" s="83" t="s">
        <v>128</v>
      </c>
      <c r="X4" s="83" t="s">
        <v>129</v>
      </c>
      <c r="Y4" s="83" t="s">
        <v>140</v>
      </c>
      <c r="Z4" s="92" t="s">
        <v>141</v>
      </c>
      <c r="AA4" s="91" t="s">
        <v>102</v>
      </c>
      <c r="AB4" s="83" t="s">
        <v>140</v>
      </c>
      <c r="AC4" s="92" t="s">
        <v>141</v>
      </c>
      <c r="AD4" s="91" t="s">
        <v>102</v>
      </c>
      <c r="AE4" s="144" t="s">
        <v>130</v>
      </c>
      <c r="AF4" s="178"/>
    </row>
    <row r="5" spans="1:32" x14ac:dyDescent="0.25">
      <c r="A5" s="169" t="s">
        <v>146</v>
      </c>
      <c r="B5" s="63"/>
      <c r="C5" s="63"/>
      <c r="D5" s="64" t="s">
        <v>147</v>
      </c>
      <c r="E5" s="63"/>
      <c r="F5" s="63"/>
      <c r="G5" s="63"/>
      <c r="H5" s="63"/>
      <c r="I5" s="63"/>
      <c r="J5" s="63"/>
      <c r="K5" s="63"/>
      <c r="L5" s="171">
        <f>L6+L43+L51</f>
        <v>0</v>
      </c>
      <c r="M5" s="171">
        <f t="shared" ref="M5:N5" si="0">M6+M43+M51</f>
        <v>1150000</v>
      </c>
      <c r="N5" s="171">
        <f t="shared" si="0"/>
        <v>1150000</v>
      </c>
      <c r="O5" s="65"/>
      <c r="P5" s="115"/>
      <c r="Q5" s="169" t="s">
        <v>146</v>
      </c>
      <c r="R5" s="63"/>
      <c r="S5" s="63"/>
      <c r="T5" s="64" t="s">
        <v>147</v>
      </c>
      <c r="U5" s="63"/>
      <c r="V5" s="63"/>
      <c r="W5" s="63"/>
      <c r="X5" s="63"/>
      <c r="Y5" s="63"/>
      <c r="Z5" s="63"/>
      <c r="AA5" s="63"/>
      <c r="AB5" s="171">
        <f>AB6+AB43+AB51</f>
        <v>0</v>
      </c>
      <c r="AC5" s="171">
        <f t="shared" ref="AC5" si="1">AC6+AC43+AC51</f>
        <v>265000</v>
      </c>
      <c r="AD5" s="171">
        <f t="shared" ref="AD5" si="2">AD6+AD43+AD51</f>
        <v>265000</v>
      </c>
      <c r="AE5" s="65"/>
      <c r="AF5" s="179">
        <f>N5-AD5</f>
        <v>885000</v>
      </c>
    </row>
    <row r="6" spans="1:32" x14ac:dyDescent="0.25">
      <c r="A6" s="66" t="s">
        <v>96</v>
      </c>
      <c r="B6" s="170" t="s">
        <v>181</v>
      </c>
      <c r="C6" s="43"/>
      <c r="D6" s="101" t="s">
        <v>143</v>
      </c>
      <c r="E6" s="44"/>
      <c r="F6" s="44"/>
      <c r="G6" s="44"/>
      <c r="H6" s="133">
        <f>H7+H27+H35</f>
        <v>26490000</v>
      </c>
      <c r="I6" s="44"/>
      <c r="J6" s="44"/>
      <c r="K6" s="44"/>
      <c r="L6" s="133">
        <f t="shared" ref="L6:N6" si="3">L7+L27+L35</f>
        <v>0</v>
      </c>
      <c r="M6" s="133">
        <f t="shared" si="3"/>
        <v>1150000</v>
      </c>
      <c r="N6" s="133">
        <f t="shared" si="3"/>
        <v>1150000</v>
      </c>
      <c r="O6" s="67"/>
      <c r="P6" s="116"/>
      <c r="Q6" s="66" t="s">
        <v>96</v>
      </c>
      <c r="R6" s="170" t="s">
        <v>181</v>
      </c>
      <c r="S6" s="43"/>
      <c r="T6" s="101" t="s">
        <v>143</v>
      </c>
      <c r="U6" s="44"/>
      <c r="V6" s="44"/>
      <c r="W6" s="44"/>
      <c r="X6" s="133">
        <f>X7+X27+X35</f>
        <v>240000</v>
      </c>
      <c r="Y6" s="44"/>
      <c r="Z6" s="44"/>
      <c r="AA6" s="44"/>
      <c r="AB6" s="133">
        <f t="shared" ref="AB6" si="4">AB7+AB27+AB35</f>
        <v>0</v>
      </c>
      <c r="AC6" s="133">
        <f t="shared" ref="AC6" si="5">AC7+AC27+AC35</f>
        <v>265000</v>
      </c>
      <c r="AD6" s="133">
        <f t="shared" ref="AD6" si="6">AD7+AD27+AD35</f>
        <v>265000</v>
      </c>
      <c r="AE6" s="67"/>
      <c r="AF6" s="146"/>
    </row>
    <row r="7" spans="1:32" x14ac:dyDescent="0.25">
      <c r="A7" s="66"/>
      <c r="B7" s="45" t="s">
        <v>131</v>
      </c>
      <c r="C7" s="45"/>
      <c r="D7" s="100" t="s">
        <v>144</v>
      </c>
      <c r="E7" s="46"/>
      <c r="F7" s="46"/>
      <c r="G7" s="46"/>
      <c r="H7" s="159">
        <f>SUM(H8:H26)</f>
        <v>6340000</v>
      </c>
      <c r="I7" s="46"/>
      <c r="J7" s="46"/>
      <c r="K7" s="46"/>
      <c r="L7" s="159">
        <f t="shared" ref="L7:N7" si="7">SUM(L8:L26)</f>
        <v>0</v>
      </c>
      <c r="M7" s="159">
        <f t="shared" si="7"/>
        <v>1150000</v>
      </c>
      <c r="N7" s="159">
        <f t="shared" si="7"/>
        <v>1150000</v>
      </c>
      <c r="O7" s="68"/>
      <c r="P7" s="117"/>
      <c r="Q7" s="66"/>
      <c r="R7" s="45" t="s">
        <v>131</v>
      </c>
      <c r="S7" s="45"/>
      <c r="T7" s="100" t="s">
        <v>144</v>
      </c>
      <c r="U7" s="46"/>
      <c r="V7" s="46"/>
      <c r="W7" s="46"/>
      <c r="X7" s="159">
        <f>SUM(X8:X26)</f>
        <v>240000</v>
      </c>
      <c r="Y7" s="46"/>
      <c r="Z7" s="46"/>
      <c r="AA7" s="46"/>
      <c r="AB7" s="159">
        <f t="shared" ref="AB7" si="8">SUM(AB8:AB26)</f>
        <v>0</v>
      </c>
      <c r="AC7" s="159">
        <f t="shared" ref="AC7" si="9">SUM(AC8:AC26)</f>
        <v>265000</v>
      </c>
      <c r="AD7" s="159">
        <f t="shared" ref="AD7" si="10">SUM(AD8:AD26)</f>
        <v>265000</v>
      </c>
      <c r="AE7" s="68"/>
      <c r="AF7" s="147"/>
    </row>
    <row r="8" spans="1:32" x14ac:dyDescent="0.25">
      <c r="A8" s="66"/>
      <c r="B8" s="45"/>
      <c r="C8" s="45">
        <v>1</v>
      </c>
      <c r="D8" s="46" t="s">
        <v>151</v>
      </c>
      <c r="E8" s="46" t="s">
        <v>174</v>
      </c>
      <c r="F8" s="46">
        <v>1000</v>
      </c>
      <c r="G8" s="132">
        <v>900</v>
      </c>
      <c r="H8" s="132">
        <f>F8*G8</f>
        <v>900000</v>
      </c>
      <c r="I8" s="132">
        <v>0</v>
      </c>
      <c r="J8" s="46">
        <v>1000</v>
      </c>
      <c r="K8" s="168">
        <f>I8+J8</f>
        <v>1000</v>
      </c>
      <c r="L8" s="46">
        <f>I8*G8</f>
        <v>0</v>
      </c>
      <c r="M8" s="131">
        <f>J8*G8</f>
        <v>900000</v>
      </c>
      <c r="N8" s="168">
        <f>K8*G8</f>
        <v>900000</v>
      </c>
      <c r="O8" s="68"/>
      <c r="P8" s="117"/>
      <c r="Q8" s="66"/>
      <c r="R8" s="45"/>
      <c r="S8" s="45">
        <v>1</v>
      </c>
      <c r="T8" s="46" t="s">
        <v>151</v>
      </c>
      <c r="U8" s="46"/>
      <c r="V8" s="46"/>
      <c r="W8" s="132"/>
      <c r="X8" s="132"/>
      <c r="Y8" s="132"/>
      <c r="Z8" s="46"/>
      <c r="AA8" s="168"/>
      <c r="AB8" s="46"/>
      <c r="AC8" s="131"/>
      <c r="AD8" s="168"/>
      <c r="AE8" s="68"/>
      <c r="AF8" s="147"/>
    </row>
    <row r="9" spans="1:32" x14ac:dyDescent="0.25">
      <c r="A9" s="66"/>
      <c r="B9" s="45"/>
      <c r="C9" s="45"/>
      <c r="D9" s="46"/>
      <c r="E9" s="46"/>
      <c r="F9" s="46"/>
      <c r="G9" s="132"/>
      <c r="H9" s="132"/>
      <c r="I9" s="132"/>
      <c r="J9" s="46"/>
      <c r="K9" s="168"/>
      <c r="L9" s="46"/>
      <c r="M9" s="131"/>
      <c r="N9" s="168"/>
      <c r="O9" s="68"/>
      <c r="P9" s="117"/>
      <c r="Q9" s="66"/>
      <c r="R9" s="45"/>
      <c r="S9" s="45"/>
      <c r="T9" s="172" t="s">
        <v>184</v>
      </c>
      <c r="U9" s="46"/>
      <c r="V9" s="46"/>
      <c r="W9" s="132"/>
      <c r="X9" s="132"/>
      <c r="Y9" s="132"/>
      <c r="Z9" s="46"/>
      <c r="AA9" s="168"/>
      <c r="AB9" s="46"/>
      <c r="AC9" s="131"/>
      <c r="AD9" s="168"/>
      <c r="AE9" s="68"/>
      <c r="AF9" s="147"/>
    </row>
    <row r="10" spans="1:32" x14ac:dyDescent="0.25">
      <c r="A10" s="66"/>
      <c r="B10" s="45"/>
      <c r="C10" s="45"/>
      <c r="D10" s="46"/>
      <c r="E10" s="46"/>
      <c r="F10" s="46"/>
      <c r="G10" s="132"/>
      <c r="H10" s="132"/>
      <c r="I10" s="132"/>
      <c r="J10" s="46"/>
      <c r="K10" s="168"/>
      <c r="L10" s="46"/>
      <c r="M10" s="131"/>
      <c r="N10" s="168"/>
      <c r="O10" s="68"/>
      <c r="P10" s="117"/>
      <c r="Q10" s="66"/>
      <c r="R10" s="45"/>
      <c r="S10" s="45"/>
      <c r="T10" s="172" t="s">
        <v>185</v>
      </c>
      <c r="U10" s="173" t="s">
        <v>190</v>
      </c>
      <c r="V10" s="173"/>
      <c r="W10" s="174">
        <v>800</v>
      </c>
      <c r="X10" s="174">
        <f t="shared" ref="X10:X11" si="11">V10*W10</f>
        <v>0</v>
      </c>
      <c r="Y10" s="174">
        <v>0</v>
      </c>
      <c r="Z10" s="173">
        <v>10</v>
      </c>
      <c r="AA10" s="173">
        <f t="shared" ref="AA10" si="12">Y10+Z10</f>
        <v>10</v>
      </c>
      <c r="AB10" s="173">
        <f t="shared" ref="AB10" si="13">Y10*W10</f>
        <v>0</v>
      </c>
      <c r="AC10" s="173">
        <f t="shared" ref="AC10" si="14">Z10*W10</f>
        <v>8000</v>
      </c>
      <c r="AD10" s="173">
        <f t="shared" ref="AD10" si="15">AA10*W10</f>
        <v>8000</v>
      </c>
      <c r="AE10" s="175" t="s">
        <v>192</v>
      </c>
      <c r="AF10" s="147"/>
    </row>
    <row r="11" spans="1:32" x14ac:dyDescent="0.25">
      <c r="A11" s="66"/>
      <c r="B11" s="45"/>
      <c r="C11" s="45"/>
      <c r="D11" s="46"/>
      <c r="E11" s="46"/>
      <c r="F11" s="46"/>
      <c r="G11" s="132"/>
      <c r="H11" s="132"/>
      <c r="I11" s="132"/>
      <c r="J11" s="46"/>
      <c r="K11" s="168"/>
      <c r="L11" s="46"/>
      <c r="M11" s="131"/>
      <c r="N11" s="168"/>
      <c r="O11" s="68"/>
      <c r="P11" s="117"/>
      <c r="Q11" s="66"/>
      <c r="R11" s="45"/>
      <c r="S11" s="45"/>
      <c r="T11" s="172" t="s">
        <v>186</v>
      </c>
      <c r="U11" s="173" t="s">
        <v>194</v>
      </c>
      <c r="V11" s="173">
        <v>10</v>
      </c>
      <c r="W11" s="174">
        <v>8000</v>
      </c>
      <c r="X11" s="174">
        <f t="shared" si="11"/>
        <v>80000</v>
      </c>
      <c r="Y11" s="174">
        <v>0</v>
      </c>
      <c r="Z11" s="173">
        <v>10</v>
      </c>
      <c r="AA11" s="173">
        <f t="shared" ref="AA11" si="16">Y11+Z11</f>
        <v>10</v>
      </c>
      <c r="AB11" s="173">
        <f t="shared" ref="AB11" si="17">Y11*W11</f>
        <v>0</v>
      </c>
      <c r="AC11" s="173">
        <f t="shared" ref="AC11" si="18">Z11*W11</f>
        <v>80000</v>
      </c>
      <c r="AD11" s="173">
        <f t="shared" ref="AD11" si="19">AA11*W11</f>
        <v>80000</v>
      </c>
      <c r="AE11" s="175" t="s">
        <v>192</v>
      </c>
      <c r="AF11" s="147"/>
    </row>
    <row r="12" spans="1:32" x14ac:dyDescent="0.25">
      <c r="A12" s="66"/>
      <c r="B12" s="45"/>
      <c r="C12" s="45"/>
      <c r="D12" s="46"/>
      <c r="E12" s="46"/>
      <c r="F12" s="46"/>
      <c r="G12" s="132"/>
      <c r="H12" s="132"/>
      <c r="I12" s="132"/>
      <c r="J12" s="46"/>
      <c r="K12" s="168"/>
      <c r="L12" s="46"/>
      <c r="M12" s="131"/>
      <c r="N12" s="168"/>
      <c r="O12" s="68"/>
      <c r="P12" s="117"/>
      <c r="Q12" s="66"/>
      <c r="R12" s="45"/>
      <c r="S12" s="45"/>
      <c r="T12" s="172" t="s">
        <v>187</v>
      </c>
      <c r="U12" s="173" t="s">
        <v>190</v>
      </c>
      <c r="V12" s="173">
        <v>20</v>
      </c>
      <c r="W12" s="174">
        <v>1000</v>
      </c>
      <c r="X12" s="174">
        <f>V12*W12</f>
        <v>20000</v>
      </c>
      <c r="Y12" s="174">
        <v>0</v>
      </c>
      <c r="Z12" s="173">
        <v>10</v>
      </c>
      <c r="AA12" s="173">
        <f t="shared" ref="AA12" si="20">Y12+Z12</f>
        <v>10</v>
      </c>
      <c r="AB12" s="173">
        <f t="shared" ref="AB12" si="21">Y12*W12</f>
        <v>0</v>
      </c>
      <c r="AC12" s="173">
        <f t="shared" ref="AC12" si="22">Z12*W12</f>
        <v>10000</v>
      </c>
      <c r="AD12" s="173">
        <f t="shared" ref="AD12" si="23">AA12*W12</f>
        <v>10000</v>
      </c>
      <c r="AE12" s="175" t="s">
        <v>193</v>
      </c>
      <c r="AF12" s="147"/>
    </row>
    <row r="13" spans="1:32" x14ac:dyDescent="0.25">
      <c r="A13" s="66"/>
      <c r="B13" s="45"/>
      <c r="C13" s="45"/>
      <c r="D13" s="46"/>
      <c r="E13" s="46"/>
      <c r="F13" s="46"/>
      <c r="G13" s="132"/>
      <c r="H13" s="132"/>
      <c r="I13" s="132"/>
      <c r="J13" s="46"/>
      <c r="K13" s="168"/>
      <c r="L13" s="46"/>
      <c r="M13" s="131"/>
      <c r="N13" s="168"/>
      <c r="O13" s="68"/>
      <c r="P13" s="117"/>
      <c r="Q13" s="66"/>
      <c r="R13" s="45"/>
      <c r="S13" s="45"/>
      <c r="T13" s="172" t="s">
        <v>188</v>
      </c>
      <c r="U13" s="173" t="s">
        <v>190</v>
      </c>
      <c r="V13" s="173"/>
      <c r="W13" s="174">
        <v>2000</v>
      </c>
      <c r="X13" s="174">
        <f t="shared" ref="X13:X15" si="24">V13*W13</f>
        <v>0</v>
      </c>
      <c r="Y13" s="174">
        <v>0</v>
      </c>
      <c r="Z13" s="173">
        <v>1</v>
      </c>
      <c r="AA13" s="173">
        <f t="shared" ref="AA13" si="25">Y13+Z13</f>
        <v>1</v>
      </c>
      <c r="AB13" s="173">
        <f t="shared" ref="AB13" si="26">Y13*W13</f>
        <v>0</v>
      </c>
      <c r="AC13" s="173">
        <f t="shared" ref="AC13" si="27">Z13*W13</f>
        <v>2000</v>
      </c>
      <c r="AD13" s="173">
        <f t="shared" ref="AD13" si="28">AA13*W13</f>
        <v>2000</v>
      </c>
      <c r="AE13" s="175" t="s">
        <v>192</v>
      </c>
      <c r="AF13" s="147"/>
    </row>
    <row r="14" spans="1:32" x14ac:dyDescent="0.25">
      <c r="A14" s="66"/>
      <c r="B14" s="45"/>
      <c r="C14" s="45"/>
      <c r="D14" s="46"/>
      <c r="E14" s="46"/>
      <c r="F14" s="46"/>
      <c r="G14" s="132"/>
      <c r="H14" s="132"/>
      <c r="I14" s="132"/>
      <c r="J14" s="46"/>
      <c r="K14" s="168"/>
      <c r="L14" s="46"/>
      <c r="M14" s="131"/>
      <c r="N14" s="168"/>
      <c r="O14" s="68"/>
      <c r="P14" s="117"/>
      <c r="Q14" s="66"/>
      <c r="R14" s="45"/>
      <c r="S14" s="45"/>
      <c r="T14" s="172" t="s">
        <v>189</v>
      </c>
      <c r="U14" s="173"/>
      <c r="V14" s="173"/>
      <c r="W14" s="174"/>
      <c r="X14" s="174">
        <f t="shared" si="24"/>
        <v>0</v>
      </c>
      <c r="Y14" s="174"/>
      <c r="Z14" s="173"/>
      <c r="AA14" s="176"/>
      <c r="AB14" s="173"/>
      <c r="AC14" s="177"/>
      <c r="AD14" s="176"/>
      <c r="AE14" s="175"/>
      <c r="AF14" s="147"/>
    </row>
    <row r="15" spans="1:32" x14ac:dyDescent="0.25">
      <c r="A15" s="66"/>
      <c r="B15" s="45"/>
      <c r="C15" s="45"/>
      <c r="D15" s="46"/>
      <c r="E15" s="46"/>
      <c r="F15" s="46"/>
      <c r="G15" s="132"/>
      <c r="H15" s="132"/>
      <c r="I15" s="132"/>
      <c r="J15" s="46"/>
      <c r="K15" s="168"/>
      <c r="L15" s="46"/>
      <c r="M15" s="131"/>
      <c r="N15" s="168"/>
      <c r="O15" s="68"/>
      <c r="P15" s="117"/>
      <c r="Q15" s="66"/>
      <c r="R15" s="45"/>
      <c r="S15" s="45"/>
      <c r="T15" s="172" t="s">
        <v>191</v>
      </c>
      <c r="U15" s="173" t="s">
        <v>179</v>
      </c>
      <c r="V15" s="46"/>
      <c r="W15" s="174">
        <v>10000</v>
      </c>
      <c r="X15" s="174">
        <f t="shared" si="24"/>
        <v>0</v>
      </c>
      <c r="Y15" s="132"/>
      <c r="Z15" s="173">
        <v>1</v>
      </c>
      <c r="AA15" s="173">
        <f t="shared" ref="AA15" si="29">Y15+Z15</f>
        <v>1</v>
      </c>
      <c r="AB15" s="173">
        <f t="shared" ref="AB15" si="30">Y15*W15</f>
        <v>0</v>
      </c>
      <c r="AC15" s="173">
        <f t="shared" ref="AC15" si="31">Z15*W15</f>
        <v>10000</v>
      </c>
      <c r="AD15" s="173">
        <f t="shared" ref="AD15" si="32">AA15*W15</f>
        <v>10000</v>
      </c>
      <c r="AE15" s="175" t="s">
        <v>192</v>
      </c>
      <c r="AF15" s="147"/>
    </row>
    <row r="16" spans="1:32" x14ac:dyDescent="0.25">
      <c r="A16" s="66"/>
      <c r="B16" s="45"/>
      <c r="C16" s="45">
        <v>2</v>
      </c>
      <c r="D16" s="46" t="s">
        <v>152</v>
      </c>
      <c r="E16" s="46" t="s">
        <v>174</v>
      </c>
      <c r="F16" s="46">
        <v>200</v>
      </c>
      <c r="G16" s="46">
        <v>2500</v>
      </c>
      <c r="H16" s="132">
        <f t="shared" ref="H16:H57" si="33">F16*G16</f>
        <v>500000</v>
      </c>
      <c r="I16" s="132">
        <v>0</v>
      </c>
      <c r="J16" s="46">
        <v>100</v>
      </c>
      <c r="K16" s="46">
        <f t="shared" ref="K16:K26" si="34">I16+J16</f>
        <v>100</v>
      </c>
      <c r="L16" s="46">
        <f t="shared" ref="L16:L26" si="35">I16*G16</f>
        <v>0</v>
      </c>
      <c r="M16" s="46">
        <f t="shared" ref="M16:M26" si="36">J16*G16</f>
        <v>250000</v>
      </c>
      <c r="N16" s="46">
        <f t="shared" ref="N16:N26" si="37">K16*G16</f>
        <v>250000</v>
      </c>
      <c r="O16" s="68"/>
      <c r="P16" s="117"/>
      <c r="Q16" s="66"/>
      <c r="R16" s="45"/>
      <c r="S16" s="45">
        <v>2</v>
      </c>
      <c r="T16" s="46" t="s">
        <v>152</v>
      </c>
      <c r="U16" s="46"/>
      <c r="V16" s="46"/>
      <c r="W16" s="46"/>
      <c r="X16" s="132">
        <f t="shared" ref="X16:X26" si="38">V16*W16</f>
        <v>0</v>
      </c>
      <c r="Y16" s="132">
        <v>0</v>
      </c>
      <c r="Z16" s="46"/>
      <c r="AA16" s="46">
        <f t="shared" ref="AA16:AA26" si="39">Y16+Z16</f>
        <v>0</v>
      </c>
      <c r="AB16" s="46">
        <f t="shared" ref="AB16:AB26" si="40">Y16*W16</f>
        <v>0</v>
      </c>
      <c r="AC16" s="46">
        <f t="shared" ref="AC16:AC26" si="41">Z16*W16</f>
        <v>0</v>
      </c>
      <c r="AD16" s="46">
        <f t="shared" ref="AD16:AD26" si="42">AA16*W16</f>
        <v>0</v>
      </c>
      <c r="AE16" s="68"/>
      <c r="AF16" s="147"/>
    </row>
    <row r="17" spans="1:32" x14ac:dyDescent="0.25">
      <c r="A17" s="66"/>
      <c r="B17" s="45"/>
      <c r="C17" s="45"/>
      <c r="D17" s="46"/>
      <c r="E17" s="46"/>
      <c r="F17" s="46"/>
      <c r="G17" s="46"/>
      <c r="H17" s="132"/>
      <c r="I17" s="132"/>
      <c r="J17" s="46"/>
      <c r="K17" s="46"/>
      <c r="L17" s="46"/>
      <c r="M17" s="46"/>
      <c r="N17" s="46"/>
      <c r="O17" s="68"/>
      <c r="P17" s="117"/>
      <c r="Q17" s="66"/>
      <c r="R17" s="45"/>
      <c r="S17" s="45"/>
      <c r="T17" s="172" t="s">
        <v>195</v>
      </c>
      <c r="U17" s="46" t="s">
        <v>174</v>
      </c>
      <c r="V17" s="46">
        <v>100</v>
      </c>
      <c r="W17" s="132">
        <v>1400</v>
      </c>
      <c r="X17" s="174">
        <f t="shared" ref="X17:X19" si="43">V17*W17</f>
        <v>140000</v>
      </c>
      <c r="Y17" s="132"/>
      <c r="Z17" s="46">
        <v>100</v>
      </c>
      <c r="AA17" s="168">
        <f t="shared" ref="AA17" si="44">Y17+Z17</f>
        <v>100</v>
      </c>
      <c r="AB17" s="46">
        <f t="shared" ref="AB17" si="45">Y17*W17</f>
        <v>0</v>
      </c>
      <c r="AC17" s="131">
        <f t="shared" ref="AC17" si="46">Z17*W17</f>
        <v>140000</v>
      </c>
      <c r="AD17" s="168">
        <f t="shared" ref="AD17" si="47">AA17*W17</f>
        <v>140000</v>
      </c>
      <c r="AE17" s="175" t="s">
        <v>196</v>
      </c>
      <c r="AF17" s="147"/>
    </row>
    <row r="18" spans="1:32" x14ac:dyDescent="0.25">
      <c r="A18" s="66"/>
      <c r="B18" s="45"/>
      <c r="C18" s="45"/>
      <c r="D18" s="46"/>
      <c r="E18" s="46"/>
      <c r="F18" s="46"/>
      <c r="G18" s="46"/>
      <c r="H18" s="132"/>
      <c r="I18" s="132"/>
      <c r="J18" s="46"/>
      <c r="K18" s="46"/>
      <c r="L18" s="46"/>
      <c r="M18" s="46"/>
      <c r="N18" s="46"/>
      <c r="O18" s="68"/>
      <c r="P18" s="117"/>
      <c r="Q18" s="66"/>
      <c r="R18" s="45"/>
      <c r="S18" s="45"/>
      <c r="T18" s="172" t="s">
        <v>185</v>
      </c>
      <c r="U18" s="173" t="s">
        <v>190</v>
      </c>
      <c r="V18" s="173"/>
      <c r="W18" s="174">
        <v>800</v>
      </c>
      <c r="X18" s="174">
        <f t="shared" si="43"/>
        <v>0</v>
      </c>
      <c r="Y18" s="174">
        <v>0</v>
      </c>
      <c r="Z18" s="173">
        <v>10</v>
      </c>
      <c r="AA18" s="173">
        <f t="shared" ref="AA18:AA21" si="48">Y18+Z18</f>
        <v>10</v>
      </c>
      <c r="AB18" s="173">
        <f t="shared" ref="AB18:AB21" si="49">Y18*W18</f>
        <v>0</v>
      </c>
      <c r="AC18" s="173">
        <f t="shared" ref="AC18:AC21" si="50">Z18*W18</f>
        <v>8000</v>
      </c>
      <c r="AD18" s="173">
        <f t="shared" ref="AD18:AD21" si="51">AA18*W18</f>
        <v>8000</v>
      </c>
      <c r="AE18" s="175" t="s">
        <v>192</v>
      </c>
      <c r="AF18" s="147"/>
    </row>
    <row r="19" spans="1:32" x14ac:dyDescent="0.25">
      <c r="A19" s="66"/>
      <c r="B19" s="45"/>
      <c r="C19" s="45"/>
      <c r="D19" s="46"/>
      <c r="E19" s="46"/>
      <c r="F19" s="46"/>
      <c r="G19" s="46"/>
      <c r="H19" s="132"/>
      <c r="I19" s="132"/>
      <c r="J19" s="46"/>
      <c r="K19" s="46"/>
      <c r="L19" s="46"/>
      <c r="M19" s="46"/>
      <c r="N19" s="46"/>
      <c r="O19" s="68"/>
      <c r="P19" s="117"/>
      <c r="Q19" s="66"/>
      <c r="R19" s="45"/>
      <c r="S19" s="45"/>
      <c r="T19" s="172" t="s">
        <v>186</v>
      </c>
      <c r="U19" s="173" t="s">
        <v>194</v>
      </c>
      <c r="V19" s="173"/>
      <c r="W19" s="174"/>
      <c r="X19" s="174">
        <f t="shared" si="43"/>
        <v>0</v>
      </c>
      <c r="Y19" s="174">
        <v>0</v>
      </c>
      <c r="Z19" s="173"/>
      <c r="AA19" s="173">
        <f t="shared" si="48"/>
        <v>0</v>
      </c>
      <c r="AB19" s="173">
        <f t="shared" si="49"/>
        <v>0</v>
      </c>
      <c r="AC19" s="173">
        <f t="shared" si="50"/>
        <v>0</v>
      </c>
      <c r="AD19" s="173">
        <f t="shared" si="51"/>
        <v>0</v>
      </c>
      <c r="AE19" s="175"/>
      <c r="AF19" s="147"/>
    </row>
    <row r="20" spans="1:32" x14ac:dyDescent="0.25">
      <c r="A20" s="66"/>
      <c r="B20" s="45"/>
      <c r="C20" s="45"/>
      <c r="D20" s="46"/>
      <c r="E20" s="46"/>
      <c r="F20" s="46"/>
      <c r="G20" s="46"/>
      <c r="H20" s="132"/>
      <c r="I20" s="132"/>
      <c r="J20" s="46"/>
      <c r="K20" s="46"/>
      <c r="L20" s="46"/>
      <c r="M20" s="46"/>
      <c r="N20" s="46"/>
      <c r="O20" s="68"/>
      <c r="P20" s="117"/>
      <c r="Q20" s="66"/>
      <c r="R20" s="45"/>
      <c r="S20" s="45"/>
      <c r="T20" s="172" t="s">
        <v>187</v>
      </c>
      <c r="U20" s="173" t="s">
        <v>190</v>
      </c>
      <c r="V20" s="173"/>
      <c r="W20" s="174"/>
      <c r="X20" s="174">
        <f>V20*W20</f>
        <v>0</v>
      </c>
      <c r="Y20" s="174">
        <v>0</v>
      </c>
      <c r="Z20" s="173"/>
      <c r="AA20" s="173">
        <f t="shared" si="48"/>
        <v>0</v>
      </c>
      <c r="AB20" s="173">
        <f t="shared" si="49"/>
        <v>0</v>
      </c>
      <c r="AC20" s="173">
        <f t="shared" si="50"/>
        <v>0</v>
      </c>
      <c r="AD20" s="173">
        <f t="shared" si="51"/>
        <v>0</v>
      </c>
      <c r="AE20" s="175"/>
      <c r="AF20" s="147"/>
    </row>
    <row r="21" spans="1:32" x14ac:dyDescent="0.25">
      <c r="A21" s="66"/>
      <c r="B21" s="45"/>
      <c r="C21" s="45"/>
      <c r="D21" s="46"/>
      <c r="E21" s="46"/>
      <c r="F21" s="46"/>
      <c r="G21" s="46"/>
      <c r="H21" s="132"/>
      <c r="I21" s="132"/>
      <c r="J21" s="46"/>
      <c r="K21" s="46"/>
      <c r="L21" s="46"/>
      <c r="M21" s="46"/>
      <c r="N21" s="46"/>
      <c r="O21" s="68"/>
      <c r="P21" s="117"/>
      <c r="Q21" s="66"/>
      <c r="R21" s="45"/>
      <c r="S21" s="45"/>
      <c r="T21" s="172" t="s">
        <v>188</v>
      </c>
      <c r="U21" s="173" t="s">
        <v>190</v>
      </c>
      <c r="V21" s="173"/>
      <c r="W21" s="174">
        <v>2000</v>
      </c>
      <c r="X21" s="174">
        <f t="shared" ref="X21:X23" si="52">V21*W21</f>
        <v>0</v>
      </c>
      <c r="Y21" s="174">
        <v>0</v>
      </c>
      <c r="Z21" s="173">
        <v>1</v>
      </c>
      <c r="AA21" s="173">
        <f t="shared" si="48"/>
        <v>1</v>
      </c>
      <c r="AB21" s="173">
        <f t="shared" si="49"/>
        <v>0</v>
      </c>
      <c r="AC21" s="173">
        <f t="shared" si="50"/>
        <v>2000</v>
      </c>
      <c r="AD21" s="173">
        <f t="shared" si="51"/>
        <v>2000</v>
      </c>
      <c r="AE21" s="175" t="s">
        <v>192</v>
      </c>
      <c r="AF21" s="147"/>
    </row>
    <row r="22" spans="1:32" x14ac:dyDescent="0.25">
      <c r="A22" s="66"/>
      <c r="B22" s="45"/>
      <c r="C22" s="45"/>
      <c r="D22" s="46"/>
      <c r="E22" s="46"/>
      <c r="F22" s="46"/>
      <c r="G22" s="46"/>
      <c r="H22" s="132"/>
      <c r="I22" s="132"/>
      <c r="J22" s="46"/>
      <c r="K22" s="46"/>
      <c r="L22" s="46"/>
      <c r="M22" s="46"/>
      <c r="N22" s="46"/>
      <c r="O22" s="68"/>
      <c r="P22" s="117"/>
      <c r="Q22" s="66"/>
      <c r="R22" s="45"/>
      <c r="S22" s="45"/>
      <c r="T22" s="172" t="s">
        <v>189</v>
      </c>
      <c r="U22" s="173"/>
      <c r="V22" s="173"/>
      <c r="W22" s="174"/>
      <c r="X22" s="174">
        <f t="shared" si="52"/>
        <v>0</v>
      </c>
      <c r="Y22" s="174"/>
      <c r="Z22" s="173"/>
      <c r="AA22" s="176"/>
      <c r="AB22" s="173"/>
      <c r="AC22" s="177"/>
      <c r="AD22" s="176"/>
      <c r="AE22" s="175"/>
      <c r="AF22" s="147"/>
    </row>
    <row r="23" spans="1:32" x14ac:dyDescent="0.25">
      <c r="A23" s="66"/>
      <c r="B23" s="45"/>
      <c r="C23" s="45"/>
      <c r="D23" s="46"/>
      <c r="E23" s="46"/>
      <c r="F23" s="46"/>
      <c r="G23" s="46"/>
      <c r="H23" s="132"/>
      <c r="I23" s="132"/>
      <c r="J23" s="46"/>
      <c r="K23" s="46"/>
      <c r="L23" s="46"/>
      <c r="M23" s="46"/>
      <c r="N23" s="46"/>
      <c r="O23" s="68"/>
      <c r="P23" s="117"/>
      <c r="Q23" s="66"/>
      <c r="R23" s="45"/>
      <c r="S23" s="45"/>
      <c r="T23" s="172" t="s">
        <v>191</v>
      </c>
      <c r="U23" s="173" t="s">
        <v>179</v>
      </c>
      <c r="V23" s="46"/>
      <c r="W23" s="174">
        <v>5000</v>
      </c>
      <c r="X23" s="174">
        <f t="shared" si="52"/>
        <v>0</v>
      </c>
      <c r="Y23" s="132"/>
      <c r="Z23" s="173">
        <v>1</v>
      </c>
      <c r="AA23" s="173">
        <f t="shared" ref="AA23" si="53">Y23+Z23</f>
        <v>1</v>
      </c>
      <c r="AB23" s="173">
        <f t="shared" ref="AB23" si="54">Y23*W23</f>
        <v>0</v>
      </c>
      <c r="AC23" s="173">
        <f t="shared" ref="AC23" si="55">Z23*W23</f>
        <v>5000</v>
      </c>
      <c r="AD23" s="173">
        <f t="shared" ref="AD23" si="56">AA23*W23</f>
        <v>5000</v>
      </c>
      <c r="AE23" s="175" t="s">
        <v>192</v>
      </c>
      <c r="AF23" s="147"/>
    </row>
    <row r="24" spans="1:32" x14ac:dyDescent="0.25">
      <c r="A24" s="66"/>
      <c r="B24" s="45"/>
      <c r="C24" s="45">
        <v>3</v>
      </c>
      <c r="D24" s="46" t="s">
        <v>153</v>
      </c>
      <c r="E24" s="46" t="s">
        <v>174</v>
      </c>
      <c r="F24" s="46">
        <v>150</v>
      </c>
      <c r="G24" s="46">
        <v>7800</v>
      </c>
      <c r="H24" s="132">
        <f t="shared" si="33"/>
        <v>1170000</v>
      </c>
      <c r="I24" s="132">
        <v>0</v>
      </c>
      <c r="J24" s="46"/>
      <c r="K24" s="46">
        <f t="shared" si="34"/>
        <v>0</v>
      </c>
      <c r="L24" s="46">
        <f t="shared" si="35"/>
        <v>0</v>
      </c>
      <c r="M24" s="46">
        <f t="shared" si="36"/>
        <v>0</v>
      </c>
      <c r="N24" s="46">
        <f t="shared" si="37"/>
        <v>0</v>
      </c>
      <c r="O24" s="68"/>
      <c r="P24" s="117"/>
      <c r="Q24" s="66"/>
      <c r="R24" s="45"/>
      <c r="S24" s="45">
        <v>3</v>
      </c>
      <c r="T24" s="46" t="s">
        <v>153</v>
      </c>
      <c r="U24" s="46"/>
      <c r="V24" s="46"/>
      <c r="W24" s="46"/>
      <c r="X24" s="132">
        <f t="shared" si="38"/>
        <v>0</v>
      </c>
      <c r="Y24" s="132">
        <v>0</v>
      </c>
      <c r="Z24" s="46"/>
      <c r="AA24" s="46">
        <f t="shared" si="39"/>
        <v>0</v>
      </c>
      <c r="AB24" s="46">
        <f t="shared" si="40"/>
        <v>0</v>
      </c>
      <c r="AC24" s="46">
        <f t="shared" si="41"/>
        <v>0</v>
      </c>
      <c r="AD24" s="46">
        <f t="shared" si="42"/>
        <v>0</v>
      </c>
      <c r="AE24" s="68"/>
      <c r="AF24" s="147"/>
    </row>
    <row r="25" spans="1:32" x14ac:dyDescent="0.25">
      <c r="A25" s="66"/>
      <c r="B25" s="45"/>
      <c r="C25" s="45">
        <v>4</v>
      </c>
      <c r="D25" s="46" t="s">
        <v>154</v>
      </c>
      <c r="E25" s="46" t="s">
        <v>174</v>
      </c>
      <c r="F25" s="46">
        <v>300</v>
      </c>
      <c r="G25" s="46">
        <v>9500</v>
      </c>
      <c r="H25" s="132">
        <f t="shared" si="33"/>
        <v>2850000</v>
      </c>
      <c r="I25" s="132">
        <v>0</v>
      </c>
      <c r="J25" s="46"/>
      <c r="K25" s="46">
        <f t="shared" si="34"/>
        <v>0</v>
      </c>
      <c r="L25" s="46">
        <f t="shared" si="35"/>
        <v>0</v>
      </c>
      <c r="M25" s="46">
        <f t="shared" si="36"/>
        <v>0</v>
      </c>
      <c r="N25" s="46">
        <f t="shared" si="37"/>
        <v>0</v>
      </c>
      <c r="O25" s="68"/>
      <c r="P25" s="117"/>
      <c r="Q25" s="66"/>
      <c r="R25" s="45"/>
      <c r="S25" s="45">
        <v>4</v>
      </c>
      <c r="T25" s="46" t="s">
        <v>154</v>
      </c>
      <c r="U25" s="46"/>
      <c r="V25" s="46"/>
      <c r="W25" s="46"/>
      <c r="X25" s="132">
        <f t="shared" si="38"/>
        <v>0</v>
      </c>
      <c r="Y25" s="132">
        <v>0</v>
      </c>
      <c r="Z25" s="46"/>
      <c r="AA25" s="46">
        <f t="shared" si="39"/>
        <v>0</v>
      </c>
      <c r="AB25" s="46">
        <f t="shared" si="40"/>
        <v>0</v>
      </c>
      <c r="AC25" s="46">
        <f t="shared" si="41"/>
        <v>0</v>
      </c>
      <c r="AD25" s="46">
        <f t="shared" si="42"/>
        <v>0</v>
      </c>
      <c r="AE25" s="68"/>
      <c r="AF25" s="147"/>
    </row>
    <row r="26" spans="1:32" x14ac:dyDescent="0.25">
      <c r="A26" s="66"/>
      <c r="B26" s="45"/>
      <c r="C26" s="45">
        <v>5</v>
      </c>
      <c r="D26" s="46" t="s">
        <v>155</v>
      </c>
      <c r="E26" s="46" t="s">
        <v>175</v>
      </c>
      <c r="F26" s="46">
        <v>10000</v>
      </c>
      <c r="G26" s="46">
        <v>92</v>
      </c>
      <c r="H26" s="132">
        <f t="shared" si="33"/>
        <v>920000</v>
      </c>
      <c r="I26" s="132">
        <v>0</v>
      </c>
      <c r="J26" s="46"/>
      <c r="K26" s="46">
        <f t="shared" si="34"/>
        <v>0</v>
      </c>
      <c r="L26" s="46">
        <f t="shared" si="35"/>
        <v>0</v>
      </c>
      <c r="M26" s="46">
        <f t="shared" si="36"/>
        <v>0</v>
      </c>
      <c r="N26" s="46">
        <f t="shared" si="37"/>
        <v>0</v>
      </c>
      <c r="O26" s="68"/>
      <c r="P26" s="117"/>
      <c r="Q26" s="66"/>
      <c r="R26" s="45"/>
      <c r="S26" s="45">
        <v>5</v>
      </c>
      <c r="T26" s="46" t="s">
        <v>155</v>
      </c>
      <c r="U26" s="46"/>
      <c r="V26" s="46"/>
      <c r="W26" s="46"/>
      <c r="X26" s="132">
        <f t="shared" si="38"/>
        <v>0</v>
      </c>
      <c r="Y26" s="132">
        <v>0</v>
      </c>
      <c r="Z26" s="46"/>
      <c r="AA26" s="46">
        <f t="shared" si="39"/>
        <v>0</v>
      </c>
      <c r="AB26" s="46">
        <f t="shared" si="40"/>
        <v>0</v>
      </c>
      <c r="AC26" s="46">
        <f t="shared" si="41"/>
        <v>0</v>
      </c>
      <c r="AD26" s="46">
        <f t="shared" si="42"/>
        <v>0</v>
      </c>
      <c r="AE26" s="68"/>
      <c r="AF26" s="147"/>
    </row>
    <row r="27" spans="1:32" x14ac:dyDescent="0.25">
      <c r="A27" s="66"/>
      <c r="B27" s="47" t="s">
        <v>132</v>
      </c>
      <c r="C27" s="47"/>
      <c r="D27" s="99" t="s">
        <v>145</v>
      </c>
      <c r="E27" s="48"/>
      <c r="F27" s="48"/>
      <c r="G27" s="48"/>
      <c r="H27" s="160">
        <f>SUM(H28:H34)</f>
        <v>10075000</v>
      </c>
      <c r="I27" s="134">
        <v>0</v>
      </c>
      <c r="J27" s="48"/>
      <c r="K27" s="48"/>
      <c r="L27" s="160">
        <f t="shared" ref="L27:N27" si="57">SUM(L28:L34)</f>
        <v>0</v>
      </c>
      <c r="M27" s="160">
        <f t="shared" si="57"/>
        <v>0</v>
      </c>
      <c r="N27" s="160">
        <f t="shared" si="57"/>
        <v>0</v>
      </c>
      <c r="O27" s="69"/>
      <c r="P27" s="118"/>
      <c r="Q27" s="66"/>
      <c r="R27" s="47" t="s">
        <v>132</v>
      </c>
      <c r="S27" s="47"/>
      <c r="T27" s="99" t="s">
        <v>145</v>
      </c>
      <c r="U27" s="48"/>
      <c r="V27" s="48"/>
      <c r="W27" s="48"/>
      <c r="X27" s="160">
        <f>SUM(X28:X34)</f>
        <v>0</v>
      </c>
      <c r="Y27" s="134">
        <v>0</v>
      </c>
      <c r="Z27" s="48"/>
      <c r="AA27" s="48"/>
      <c r="AB27" s="160">
        <f t="shared" ref="AB27" si="58">SUM(AB28:AB34)</f>
        <v>0</v>
      </c>
      <c r="AC27" s="160">
        <f t="shared" ref="AC27" si="59">SUM(AC28:AC34)</f>
        <v>0</v>
      </c>
      <c r="AD27" s="160">
        <f t="shared" ref="AD27" si="60">SUM(AD28:AD34)</f>
        <v>0</v>
      </c>
      <c r="AE27" s="69"/>
      <c r="AF27" s="148"/>
    </row>
    <row r="28" spans="1:32" x14ac:dyDescent="0.25">
      <c r="A28" s="66"/>
      <c r="B28" s="47"/>
      <c r="C28" s="47">
        <v>1</v>
      </c>
      <c r="D28" s="48" t="s">
        <v>154</v>
      </c>
      <c r="E28" s="48" t="s">
        <v>174</v>
      </c>
      <c r="F28" s="48">
        <v>500</v>
      </c>
      <c r="G28" s="134">
        <v>9500</v>
      </c>
      <c r="H28" s="134">
        <f t="shared" si="33"/>
        <v>4750000</v>
      </c>
      <c r="I28" s="134">
        <v>0</v>
      </c>
      <c r="J28" s="48"/>
      <c r="K28" s="48">
        <f t="shared" ref="K28:K34" si="61">I28+J28</f>
        <v>0</v>
      </c>
      <c r="L28" s="48">
        <f t="shared" ref="L28:L34" si="62">I28*G28</f>
        <v>0</v>
      </c>
      <c r="M28" s="48">
        <f t="shared" ref="M28:M34" si="63">J28*G28</f>
        <v>0</v>
      </c>
      <c r="N28" s="48">
        <f t="shared" ref="N28:N34" si="64">K28*G28</f>
        <v>0</v>
      </c>
      <c r="O28" s="69"/>
      <c r="P28" s="118"/>
      <c r="Q28" s="66"/>
      <c r="R28" s="47"/>
      <c r="S28" s="47">
        <v>1</v>
      </c>
      <c r="T28" s="48" t="s">
        <v>154</v>
      </c>
      <c r="U28" s="48"/>
      <c r="V28" s="48"/>
      <c r="W28" s="134"/>
      <c r="X28" s="134">
        <f t="shared" ref="X28:X34" si="65">V28*W28</f>
        <v>0</v>
      </c>
      <c r="Y28" s="134">
        <v>0</v>
      </c>
      <c r="Z28" s="48"/>
      <c r="AA28" s="48">
        <f t="shared" ref="AA28:AA34" si="66">Y28+Z28</f>
        <v>0</v>
      </c>
      <c r="AB28" s="48">
        <f t="shared" ref="AB28:AB34" si="67">Y28*W28</f>
        <v>0</v>
      </c>
      <c r="AC28" s="48">
        <f t="shared" ref="AC28:AC34" si="68">Z28*W28</f>
        <v>0</v>
      </c>
      <c r="AD28" s="48">
        <f t="shared" ref="AD28:AD34" si="69">AA28*W28</f>
        <v>0</v>
      </c>
      <c r="AE28" s="69"/>
      <c r="AF28" s="148"/>
    </row>
    <row r="29" spans="1:32" x14ac:dyDescent="0.25">
      <c r="A29" s="66"/>
      <c r="B29" s="47"/>
      <c r="C29" s="47">
        <v>2</v>
      </c>
      <c r="D29" s="48" t="s">
        <v>155</v>
      </c>
      <c r="E29" s="48" t="s">
        <v>175</v>
      </c>
      <c r="F29" s="48">
        <v>20000</v>
      </c>
      <c r="G29" s="134">
        <v>92</v>
      </c>
      <c r="H29" s="134">
        <f t="shared" si="33"/>
        <v>1840000</v>
      </c>
      <c r="I29" s="134">
        <v>0</v>
      </c>
      <c r="J29" s="48"/>
      <c r="K29" s="48">
        <f t="shared" si="61"/>
        <v>0</v>
      </c>
      <c r="L29" s="48">
        <f t="shared" si="62"/>
        <v>0</v>
      </c>
      <c r="M29" s="48">
        <f t="shared" si="63"/>
        <v>0</v>
      </c>
      <c r="N29" s="48">
        <f t="shared" si="64"/>
        <v>0</v>
      </c>
      <c r="O29" s="69"/>
      <c r="P29" s="118"/>
      <c r="Q29" s="66"/>
      <c r="R29" s="47"/>
      <c r="S29" s="47">
        <v>2</v>
      </c>
      <c r="T29" s="48" t="s">
        <v>155</v>
      </c>
      <c r="U29" s="48"/>
      <c r="V29" s="48"/>
      <c r="W29" s="134"/>
      <c r="X29" s="134">
        <f t="shared" si="65"/>
        <v>0</v>
      </c>
      <c r="Y29" s="134">
        <v>0</v>
      </c>
      <c r="Z29" s="48"/>
      <c r="AA29" s="48">
        <f t="shared" si="66"/>
        <v>0</v>
      </c>
      <c r="AB29" s="48">
        <f t="shared" si="67"/>
        <v>0</v>
      </c>
      <c r="AC29" s="48">
        <f t="shared" si="68"/>
        <v>0</v>
      </c>
      <c r="AD29" s="48">
        <f t="shared" si="69"/>
        <v>0</v>
      </c>
      <c r="AE29" s="69"/>
      <c r="AF29" s="148"/>
    </row>
    <row r="30" spans="1:32" x14ac:dyDescent="0.25">
      <c r="A30" s="66"/>
      <c r="B30" s="47"/>
      <c r="C30" s="47">
        <v>3</v>
      </c>
      <c r="D30" s="48" t="s">
        <v>156</v>
      </c>
      <c r="E30" s="48" t="s">
        <v>174</v>
      </c>
      <c r="F30" s="48">
        <v>200</v>
      </c>
      <c r="G30" s="134">
        <v>7500</v>
      </c>
      <c r="H30" s="134">
        <f t="shared" si="33"/>
        <v>1500000</v>
      </c>
      <c r="I30" s="134">
        <v>0</v>
      </c>
      <c r="J30" s="48"/>
      <c r="K30" s="48">
        <f t="shared" si="61"/>
        <v>0</v>
      </c>
      <c r="L30" s="48">
        <f t="shared" si="62"/>
        <v>0</v>
      </c>
      <c r="M30" s="48">
        <f t="shared" si="63"/>
        <v>0</v>
      </c>
      <c r="N30" s="48">
        <f t="shared" si="64"/>
        <v>0</v>
      </c>
      <c r="O30" s="69"/>
      <c r="P30" s="118"/>
      <c r="Q30" s="66"/>
      <c r="R30" s="47"/>
      <c r="S30" s="47">
        <v>3</v>
      </c>
      <c r="T30" s="48" t="s">
        <v>156</v>
      </c>
      <c r="U30" s="48"/>
      <c r="V30" s="48"/>
      <c r="W30" s="134"/>
      <c r="X30" s="134">
        <f t="shared" si="65"/>
        <v>0</v>
      </c>
      <c r="Y30" s="134">
        <v>0</v>
      </c>
      <c r="Z30" s="48"/>
      <c r="AA30" s="48">
        <f t="shared" si="66"/>
        <v>0</v>
      </c>
      <c r="AB30" s="48">
        <f t="shared" si="67"/>
        <v>0</v>
      </c>
      <c r="AC30" s="48">
        <f t="shared" si="68"/>
        <v>0</v>
      </c>
      <c r="AD30" s="48">
        <f t="shared" si="69"/>
        <v>0</v>
      </c>
      <c r="AE30" s="69"/>
      <c r="AF30" s="148"/>
    </row>
    <row r="31" spans="1:32" x14ac:dyDescent="0.25">
      <c r="A31" s="66"/>
      <c r="B31" s="47"/>
      <c r="C31" s="47">
        <v>4</v>
      </c>
      <c r="D31" s="48" t="s">
        <v>157</v>
      </c>
      <c r="E31" s="48" t="s">
        <v>176</v>
      </c>
      <c r="F31" s="48">
        <v>500</v>
      </c>
      <c r="G31" s="134">
        <v>600</v>
      </c>
      <c r="H31" s="134">
        <f t="shared" si="33"/>
        <v>300000</v>
      </c>
      <c r="I31" s="134">
        <v>0</v>
      </c>
      <c r="J31" s="48"/>
      <c r="K31" s="48">
        <f t="shared" si="61"/>
        <v>0</v>
      </c>
      <c r="L31" s="48">
        <f t="shared" si="62"/>
        <v>0</v>
      </c>
      <c r="M31" s="48">
        <f t="shared" si="63"/>
        <v>0</v>
      </c>
      <c r="N31" s="48">
        <f t="shared" si="64"/>
        <v>0</v>
      </c>
      <c r="O31" s="69"/>
      <c r="P31" s="118"/>
      <c r="Q31" s="66"/>
      <c r="R31" s="47"/>
      <c r="S31" s="47">
        <v>4</v>
      </c>
      <c r="T31" s="48" t="s">
        <v>157</v>
      </c>
      <c r="U31" s="48"/>
      <c r="V31" s="48"/>
      <c r="W31" s="134"/>
      <c r="X31" s="134">
        <f t="shared" si="65"/>
        <v>0</v>
      </c>
      <c r="Y31" s="134">
        <v>0</v>
      </c>
      <c r="Z31" s="48"/>
      <c r="AA31" s="48">
        <f t="shared" si="66"/>
        <v>0</v>
      </c>
      <c r="AB31" s="48">
        <f t="shared" si="67"/>
        <v>0</v>
      </c>
      <c r="AC31" s="48">
        <f t="shared" si="68"/>
        <v>0</v>
      </c>
      <c r="AD31" s="48">
        <f t="shared" si="69"/>
        <v>0</v>
      </c>
      <c r="AE31" s="69"/>
      <c r="AF31" s="148"/>
    </row>
    <row r="32" spans="1:32" x14ac:dyDescent="0.25">
      <c r="A32" s="66"/>
      <c r="B32" s="47"/>
      <c r="C32" s="47">
        <v>5</v>
      </c>
      <c r="D32" s="48" t="s">
        <v>158</v>
      </c>
      <c r="E32" s="48" t="s">
        <v>176</v>
      </c>
      <c r="F32" s="48">
        <v>200</v>
      </c>
      <c r="G32" s="134">
        <v>1800</v>
      </c>
      <c r="H32" s="134">
        <f t="shared" si="33"/>
        <v>360000</v>
      </c>
      <c r="I32" s="134">
        <v>0</v>
      </c>
      <c r="J32" s="48"/>
      <c r="K32" s="48">
        <f t="shared" si="61"/>
        <v>0</v>
      </c>
      <c r="L32" s="48">
        <f t="shared" si="62"/>
        <v>0</v>
      </c>
      <c r="M32" s="48">
        <f t="shared" si="63"/>
        <v>0</v>
      </c>
      <c r="N32" s="48">
        <f t="shared" si="64"/>
        <v>0</v>
      </c>
      <c r="O32" s="69"/>
      <c r="P32" s="118"/>
      <c r="Q32" s="66"/>
      <c r="R32" s="47"/>
      <c r="S32" s="47">
        <v>5</v>
      </c>
      <c r="T32" s="48" t="s">
        <v>158</v>
      </c>
      <c r="U32" s="48"/>
      <c r="V32" s="48"/>
      <c r="W32" s="134"/>
      <c r="X32" s="134">
        <f t="shared" si="65"/>
        <v>0</v>
      </c>
      <c r="Y32" s="134">
        <v>0</v>
      </c>
      <c r="Z32" s="48"/>
      <c r="AA32" s="48">
        <f t="shared" si="66"/>
        <v>0</v>
      </c>
      <c r="AB32" s="48">
        <f t="shared" si="67"/>
        <v>0</v>
      </c>
      <c r="AC32" s="48">
        <f t="shared" si="68"/>
        <v>0</v>
      </c>
      <c r="AD32" s="48">
        <f t="shared" si="69"/>
        <v>0</v>
      </c>
      <c r="AE32" s="69"/>
      <c r="AF32" s="148"/>
    </row>
    <row r="33" spans="1:32" x14ac:dyDescent="0.25">
      <c r="A33" s="66"/>
      <c r="B33" s="47"/>
      <c r="C33" s="47">
        <v>6</v>
      </c>
      <c r="D33" s="48" t="s">
        <v>159</v>
      </c>
      <c r="E33" s="48" t="s">
        <v>176</v>
      </c>
      <c r="F33" s="48">
        <v>500</v>
      </c>
      <c r="G33" s="134">
        <v>250</v>
      </c>
      <c r="H33" s="134">
        <f t="shared" si="33"/>
        <v>125000</v>
      </c>
      <c r="I33" s="134">
        <v>0</v>
      </c>
      <c r="J33" s="48"/>
      <c r="K33" s="48">
        <f t="shared" si="61"/>
        <v>0</v>
      </c>
      <c r="L33" s="48">
        <f t="shared" si="62"/>
        <v>0</v>
      </c>
      <c r="M33" s="48">
        <f t="shared" si="63"/>
        <v>0</v>
      </c>
      <c r="N33" s="48">
        <f t="shared" si="64"/>
        <v>0</v>
      </c>
      <c r="O33" s="69"/>
      <c r="P33" s="118"/>
      <c r="Q33" s="66"/>
      <c r="R33" s="47"/>
      <c r="S33" s="47">
        <v>6</v>
      </c>
      <c r="T33" s="48" t="s">
        <v>159</v>
      </c>
      <c r="U33" s="48"/>
      <c r="V33" s="48"/>
      <c r="W33" s="134"/>
      <c r="X33" s="134">
        <f t="shared" si="65"/>
        <v>0</v>
      </c>
      <c r="Y33" s="134">
        <v>0</v>
      </c>
      <c r="Z33" s="48"/>
      <c r="AA33" s="48">
        <f t="shared" si="66"/>
        <v>0</v>
      </c>
      <c r="AB33" s="48">
        <f t="shared" si="67"/>
        <v>0</v>
      </c>
      <c r="AC33" s="48">
        <f t="shared" si="68"/>
        <v>0</v>
      </c>
      <c r="AD33" s="48">
        <f t="shared" si="69"/>
        <v>0</v>
      </c>
      <c r="AE33" s="69"/>
      <c r="AF33" s="148"/>
    </row>
    <row r="34" spans="1:32" x14ac:dyDescent="0.25">
      <c r="A34" s="66"/>
      <c r="B34" s="47"/>
      <c r="C34" s="47">
        <v>7</v>
      </c>
      <c r="D34" s="48" t="s">
        <v>177</v>
      </c>
      <c r="E34" s="48" t="s">
        <v>176</v>
      </c>
      <c r="F34" s="48">
        <v>150</v>
      </c>
      <c r="G34" s="134">
        <v>8000</v>
      </c>
      <c r="H34" s="134">
        <f t="shared" si="33"/>
        <v>1200000</v>
      </c>
      <c r="I34" s="134">
        <v>0</v>
      </c>
      <c r="J34" s="48"/>
      <c r="K34" s="48">
        <f t="shared" si="61"/>
        <v>0</v>
      </c>
      <c r="L34" s="48">
        <f t="shared" si="62"/>
        <v>0</v>
      </c>
      <c r="M34" s="48">
        <f t="shared" si="63"/>
        <v>0</v>
      </c>
      <c r="N34" s="48">
        <f t="shared" si="64"/>
        <v>0</v>
      </c>
      <c r="O34" s="69"/>
      <c r="P34" s="118"/>
      <c r="Q34" s="66"/>
      <c r="R34" s="47"/>
      <c r="S34" s="47">
        <v>7</v>
      </c>
      <c r="T34" s="48" t="s">
        <v>177</v>
      </c>
      <c r="U34" s="48"/>
      <c r="V34" s="48"/>
      <c r="W34" s="134"/>
      <c r="X34" s="134">
        <f t="shared" si="65"/>
        <v>0</v>
      </c>
      <c r="Y34" s="134">
        <v>0</v>
      </c>
      <c r="Z34" s="48"/>
      <c r="AA34" s="48">
        <f t="shared" si="66"/>
        <v>0</v>
      </c>
      <c r="AB34" s="48">
        <f t="shared" si="67"/>
        <v>0</v>
      </c>
      <c r="AC34" s="48">
        <f t="shared" si="68"/>
        <v>0</v>
      </c>
      <c r="AD34" s="48">
        <f t="shared" si="69"/>
        <v>0</v>
      </c>
      <c r="AE34" s="69"/>
      <c r="AF34" s="148"/>
    </row>
    <row r="35" spans="1:32" x14ac:dyDescent="0.25">
      <c r="A35" s="66"/>
      <c r="B35" s="49" t="s">
        <v>133</v>
      </c>
      <c r="C35" s="49"/>
      <c r="D35" s="102" t="s">
        <v>148</v>
      </c>
      <c r="E35" s="50"/>
      <c r="F35" s="50"/>
      <c r="G35" s="135"/>
      <c r="H35" s="161">
        <f>SUM(H36:H42)</f>
        <v>10075000</v>
      </c>
      <c r="I35" s="135">
        <v>0</v>
      </c>
      <c r="J35" s="50"/>
      <c r="K35" s="50"/>
      <c r="L35" s="161">
        <f t="shared" ref="L35:N35" si="70">SUM(L36:L42)</f>
        <v>0</v>
      </c>
      <c r="M35" s="161">
        <f t="shared" si="70"/>
        <v>0</v>
      </c>
      <c r="N35" s="161">
        <f t="shared" si="70"/>
        <v>0</v>
      </c>
      <c r="O35" s="70"/>
      <c r="P35" s="119"/>
      <c r="Q35" s="66"/>
      <c r="R35" s="49" t="s">
        <v>133</v>
      </c>
      <c r="S35" s="49"/>
      <c r="T35" s="102" t="s">
        <v>148</v>
      </c>
      <c r="U35" s="50"/>
      <c r="V35" s="50"/>
      <c r="W35" s="135"/>
      <c r="X35" s="161">
        <f>SUM(X36:X42)</f>
        <v>0</v>
      </c>
      <c r="Y35" s="135">
        <v>0</v>
      </c>
      <c r="Z35" s="50"/>
      <c r="AA35" s="50"/>
      <c r="AB35" s="161">
        <f t="shared" ref="AB35" si="71">SUM(AB36:AB42)</f>
        <v>0</v>
      </c>
      <c r="AC35" s="161">
        <f t="shared" ref="AC35" si="72">SUM(AC36:AC42)</f>
        <v>0</v>
      </c>
      <c r="AD35" s="161">
        <f t="shared" ref="AD35" si="73">SUM(AD36:AD42)</f>
        <v>0</v>
      </c>
      <c r="AE35" s="70"/>
      <c r="AF35" s="149"/>
    </row>
    <row r="36" spans="1:32" x14ac:dyDescent="0.25">
      <c r="A36" s="66"/>
      <c r="B36" s="49"/>
      <c r="C36" s="49">
        <v>1</v>
      </c>
      <c r="D36" s="50" t="s">
        <v>154</v>
      </c>
      <c r="E36" s="50" t="s">
        <v>174</v>
      </c>
      <c r="F36" s="50">
        <v>500</v>
      </c>
      <c r="G36" s="135">
        <v>9500</v>
      </c>
      <c r="H36" s="135">
        <f t="shared" si="33"/>
        <v>4750000</v>
      </c>
      <c r="I36" s="135">
        <v>0</v>
      </c>
      <c r="J36" s="50"/>
      <c r="K36" s="50">
        <f t="shared" ref="K36:K42" si="74">I36+J36</f>
        <v>0</v>
      </c>
      <c r="L36" s="50">
        <f t="shared" ref="L36:L42" si="75">I36*G36</f>
        <v>0</v>
      </c>
      <c r="M36" s="50">
        <f t="shared" ref="M36:M42" si="76">J36*G36</f>
        <v>0</v>
      </c>
      <c r="N36" s="50">
        <f t="shared" ref="N36:N42" si="77">K36*G36</f>
        <v>0</v>
      </c>
      <c r="O36" s="70"/>
      <c r="P36" s="119"/>
      <c r="Q36" s="66"/>
      <c r="R36" s="49"/>
      <c r="S36" s="49">
        <v>1</v>
      </c>
      <c r="T36" s="50" t="s">
        <v>154</v>
      </c>
      <c r="U36" s="50"/>
      <c r="V36" s="50"/>
      <c r="W36" s="135"/>
      <c r="X36" s="135">
        <f t="shared" ref="X36:X42" si="78">V36*W36</f>
        <v>0</v>
      </c>
      <c r="Y36" s="135">
        <v>0</v>
      </c>
      <c r="Z36" s="50"/>
      <c r="AA36" s="50">
        <f t="shared" ref="AA36:AA42" si="79">Y36+Z36</f>
        <v>0</v>
      </c>
      <c r="AB36" s="50">
        <f t="shared" ref="AB36:AB42" si="80">Y36*W36</f>
        <v>0</v>
      </c>
      <c r="AC36" s="50">
        <f t="shared" ref="AC36:AC42" si="81">Z36*W36</f>
        <v>0</v>
      </c>
      <c r="AD36" s="50">
        <f t="shared" ref="AD36:AD42" si="82">AA36*W36</f>
        <v>0</v>
      </c>
      <c r="AE36" s="70"/>
      <c r="AF36" s="149"/>
    </row>
    <row r="37" spans="1:32" x14ac:dyDescent="0.25">
      <c r="A37" s="66"/>
      <c r="B37" s="49"/>
      <c r="C37" s="49">
        <v>2</v>
      </c>
      <c r="D37" s="50" t="s">
        <v>155</v>
      </c>
      <c r="E37" s="50" t="s">
        <v>175</v>
      </c>
      <c r="F37" s="50">
        <v>20000</v>
      </c>
      <c r="G37" s="135">
        <v>92</v>
      </c>
      <c r="H37" s="135">
        <f t="shared" si="33"/>
        <v>1840000</v>
      </c>
      <c r="I37" s="135">
        <v>0</v>
      </c>
      <c r="J37" s="50"/>
      <c r="K37" s="50">
        <f t="shared" si="74"/>
        <v>0</v>
      </c>
      <c r="L37" s="50">
        <f t="shared" si="75"/>
        <v>0</v>
      </c>
      <c r="M37" s="50">
        <f t="shared" si="76"/>
        <v>0</v>
      </c>
      <c r="N37" s="50">
        <f t="shared" si="77"/>
        <v>0</v>
      </c>
      <c r="O37" s="70"/>
      <c r="P37" s="119"/>
      <c r="Q37" s="66"/>
      <c r="R37" s="49"/>
      <c r="S37" s="49">
        <v>2</v>
      </c>
      <c r="T37" s="50" t="s">
        <v>155</v>
      </c>
      <c r="U37" s="50"/>
      <c r="V37" s="50"/>
      <c r="W37" s="135"/>
      <c r="X37" s="135">
        <f t="shared" si="78"/>
        <v>0</v>
      </c>
      <c r="Y37" s="135">
        <v>0</v>
      </c>
      <c r="Z37" s="50"/>
      <c r="AA37" s="50">
        <f t="shared" si="79"/>
        <v>0</v>
      </c>
      <c r="AB37" s="50">
        <f t="shared" si="80"/>
        <v>0</v>
      </c>
      <c r="AC37" s="50">
        <f t="shared" si="81"/>
        <v>0</v>
      </c>
      <c r="AD37" s="50">
        <f t="shared" si="82"/>
        <v>0</v>
      </c>
      <c r="AE37" s="70"/>
      <c r="AF37" s="149"/>
    </row>
    <row r="38" spans="1:32" x14ac:dyDescent="0.25">
      <c r="A38" s="66"/>
      <c r="B38" s="49"/>
      <c r="C38" s="49">
        <v>3</v>
      </c>
      <c r="D38" s="50" t="s">
        <v>156</v>
      </c>
      <c r="E38" s="50" t="s">
        <v>174</v>
      </c>
      <c r="F38" s="50">
        <v>200</v>
      </c>
      <c r="G38" s="135">
        <v>7500</v>
      </c>
      <c r="H38" s="135">
        <f t="shared" si="33"/>
        <v>1500000</v>
      </c>
      <c r="I38" s="135">
        <v>0</v>
      </c>
      <c r="J38" s="50"/>
      <c r="K38" s="50">
        <f t="shared" si="74"/>
        <v>0</v>
      </c>
      <c r="L38" s="50">
        <f t="shared" si="75"/>
        <v>0</v>
      </c>
      <c r="M38" s="50">
        <f t="shared" si="76"/>
        <v>0</v>
      </c>
      <c r="N38" s="50">
        <f t="shared" si="77"/>
        <v>0</v>
      </c>
      <c r="O38" s="70"/>
      <c r="P38" s="119"/>
      <c r="Q38" s="66"/>
      <c r="R38" s="49"/>
      <c r="S38" s="49">
        <v>3</v>
      </c>
      <c r="T38" s="50" t="s">
        <v>156</v>
      </c>
      <c r="U38" s="50"/>
      <c r="V38" s="50"/>
      <c r="W38" s="135"/>
      <c r="X38" s="135">
        <f t="shared" si="78"/>
        <v>0</v>
      </c>
      <c r="Y38" s="135">
        <v>0</v>
      </c>
      <c r="Z38" s="50"/>
      <c r="AA38" s="50">
        <f t="shared" si="79"/>
        <v>0</v>
      </c>
      <c r="AB38" s="50">
        <f t="shared" si="80"/>
        <v>0</v>
      </c>
      <c r="AC38" s="50">
        <f t="shared" si="81"/>
        <v>0</v>
      </c>
      <c r="AD38" s="50">
        <f t="shared" si="82"/>
        <v>0</v>
      </c>
      <c r="AE38" s="70"/>
      <c r="AF38" s="149"/>
    </row>
    <row r="39" spans="1:32" x14ac:dyDescent="0.25">
      <c r="A39" s="66"/>
      <c r="B39" s="49"/>
      <c r="C39" s="49">
        <v>4</v>
      </c>
      <c r="D39" s="50" t="s">
        <v>157</v>
      </c>
      <c r="E39" s="50" t="s">
        <v>176</v>
      </c>
      <c r="F39" s="50">
        <v>500</v>
      </c>
      <c r="G39" s="135">
        <v>600</v>
      </c>
      <c r="H39" s="135">
        <f t="shared" si="33"/>
        <v>300000</v>
      </c>
      <c r="I39" s="135">
        <v>0</v>
      </c>
      <c r="J39" s="50"/>
      <c r="K39" s="50">
        <f t="shared" si="74"/>
        <v>0</v>
      </c>
      <c r="L39" s="50">
        <f t="shared" si="75"/>
        <v>0</v>
      </c>
      <c r="M39" s="50">
        <f t="shared" si="76"/>
        <v>0</v>
      </c>
      <c r="N39" s="50">
        <f t="shared" si="77"/>
        <v>0</v>
      </c>
      <c r="O39" s="70"/>
      <c r="P39" s="119"/>
      <c r="Q39" s="66"/>
      <c r="R39" s="49"/>
      <c r="S39" s="49">
        <v>4</v>
      </c>
      <c r="T39" s="50" t="s">
        <v>157</v>
      </c>
      <c r="U39" s="50"/>
      <c r="V39" s="50"/>
      <c r="W39" s="135"/>
      <c r="X39" s="135">
        <f t="shared" si="78"/>
        <v>0</v>
      </c>
      <c r="Y39" s="135">
        <v>0</v>
      </c>
      <c r="Z39" s="50"/>
      <c r="AA39" s="50">
        <f t="shared" si="79"/>
        <v>0</v>
      </c>
      <c r="AB39" s="50">
        <f t="shared" si="80"/>
        <v>0</v>
      </c>
      <c r="AC39" s="50">
        <f t="shared" si="81"/>
        <v>0</v>
      </c>
      <c r="AD39" s="50">
        <f t="shared" si="82"/>
        <v>0</v>
      </c>
      <c r="AE39" s="70"/>
      <c r="AF39" s="149"/>
    </row>
    <row r="40" spans="1:32" x14ac:dyDescent="0.25">
      <c r="A40" s="66"/>
      <c r="B40" s="49"/>
      <c r="C40" s="49">
        <v>5</v>
      </c>
      <c r="D40" s="50" t="s">
        <v>158</v>
      </c>
      <c r="E40" s="50" t="s">
        <v>176</v>
      </c>
      <c r="F40" s="50">
        <v>200</v>
      </c>
      <c r="G40" s="135">
        <v>1800</v>
      </c>
      <c r="H40" s="135">
        <f t="shared" si="33"/>
        <v>360000</v>
      </c>
      <c r="I40" s="135">
        <v>0</v>
      </c>
      <c r="J40" s="50"/>
      <c r="K40" s="50">
        <f t="shared" si="74"/>
        <v>0</v>
      </c>
      <c r="L40" s="50">
        <f t="shared" si="75"/>
        <v>0</v>
      </c>
      <c r="M40" s="50">
        <f t="shared" si="76"/>
        <v>0</v>
      </c>
      <c r="N40" s="50">
        <f t="shared" si="77"/>
        <v>0</v>
      </c>
      <c r="O40" s="70"/>
      <c r="P40" s="119"/>
      <c r="Q40" s="66"/>
      <c r="R40" s="49"/>
      <c r="S40" s="49">
        <v>5</v>
      </c>
      <c r="T40" s="50" t="s">
        <v>158</v>
      </c>
      <c r="U40" s="50"/>
      <c r="V40" s="50"/>
      <c r="W40" s="135"/>
      <c r="X40" s="135">
        <f t="shared" si="78"/>
        <v>0</v>
      </c>
      <c r="Y40" s="135">
        <v>0</v>
      </c>
      <c r="Z40" s="50"/>
      <c r="AA40" s="50">
        <f t="shared" si="79"/>
        <v>0</v>
      </c>
      <c r="AB40" s="50">
        <f t="shared" si="80"/>
        <v>0</v>
      </c>
      <c r="AC40" s="50">
        <f t="shared" si="81"/>
        <v>0</v>
      </c>
      <c r="AD40" s="50">
        <f t="shared" si="82"/>
        <v>0</v>
      </c>
      <c r="AE40" s="70"/>
      <c r="AF40" s="149"/>
    </row>
    <row r="41" spans="1:32" x14ac:dyDescent="0.25">
      <c r="A41" s="66"/>
      <c r="B41" s="49"/>
      <c r="C41" s="49">
        <v>6</v>
      </c>
      <c r="D41" s="50" t="s">
        <v>159</v>
      </c>
      <c r="E41" s="50" t="s">
        <v>176</v>
      </c>
      <c r="F41" s="50">
        <v>500</v>
      </c>
      <c r="G41" s="135">
        <v>250</v>
      </c>
      <c r="H41" s="135">
        <f t="shared" si="33"/>
        <v>125000</v>
      </c>
      <c r="I41" s="135">
        <v>0</v>
      </c>
      <c r="J41" s="50"/>
      <c r="K41" s="50">
        <f t="shared" si="74"/>
        <v>0</v>
      </c>
      <c r="L41" s="50">
        <f t="shared" si="75"/>
        <v>0</v>
      </c>
      <c r="M41" s="50">
        <f t="shared" si="76"/>
        <v>0</v>
      </c>
      <c r="N41" s="50">
        <f t="shared" si="77"/>
        <v>0</v>
      </c>
      <c r="O41" s="70"/>
      <c r="P41" s="119"/>
      <c r="Q41" s="66"/>
      <c r="R41" s="49"/>
      <c r="S41" s="49">
        <v>6</v>
      </c>
      <c r="T41" s="50" t="s">
        <v>159</v>
      </c>
      <c r="U41" s="50"/>
      <c r="V41" s="50"/>
      <c r="W41" s="135"/>
      <c r="X41" s="135">
        <f t="shared" si="78"/>
        <v>0</v>
      </c>
      <c r="Y41" s="135">
        <v>0</v>
      </c>
      <c r="Z41" s="50"/>
      <c r="AA41" s="50">
        <f t="shared" si="79"/>
        <v>0</v>
      </c>
      <c r="AB41" s="50">
        <f t="shared" si="80"/>
        <v>0</v>
      </c>
      <c r="AC41" s="50">
        <f t="shared" si="81"/>
        <v>0</v>
      </c>
      <c r="AD41" s="50">
        <f t="shared" si="82"/>
        <v>0</v>
      </c>
      <c r="AE41" s="70"/>
      <c r="AF41" s="149"/>
    </row>
    <row r="42" spans="1:32" x14ac:dyDescent="0.25">
      <c r="A42" s="66"/>
      <c r="B42" s="49"/>
      <c r="C42" s="49">
        <v>7</v>
      </c>
      <c r="D42" s="50" t="s">
        <v>177</v>
      </c>
      <c r="E42" s="50" t="s">
        <v>176</v>
      </c>
      <c r="F42" s="50">
        <v>150</v>
      </c>
      <c r="G42" s="135">
        <v>8000</v>
      </c>
      <c r="H42" s="135">
        <f t="shared" si="33"/>
        <v>1200000</v>
      </c>
      <c r="I42" s="135">
        <v>0</v>
      </c>
      <c r="J42" s="50"/>
      <c r="K42" s="50">
        <f t="shared" si="74"/>
        <v>0</v>
      </c>
      <c r="L42" s="50">
        <f t="shared" si="75"/>
        <v>0</v>
      </c>
      <c r="M42" s="50">
        <f t="shared" si="76"/>
        <v>0</v>
      </c>
      <c r="N42" s="50">
        <f t="shared" si="77"/>
        <v>0</v>
      </c>
      <c r="O42" s="70"/>
      <c r="P42" s="119"/>
      <c r="Q42" s="66"/>
      <c r="R42" s="49"/>
      <c r="S42" s="49">
        <v>7</v>
      </c>
      <c r="T42" s="50" t="s">
        <v>177</v>
      </c>
      <c r="U42" s="50"/>
      <c r="V42" s="50"/>
      <c r="W42" s="135"/>
      <c r="X42" s="135">
        <f t="shared" si="78"/>
        <v>0</v>
      </c>
      <c r="Y42" s="135">
        <v>0</v>
      </c>
      <c r="Z42" s="50"/>
      <c r="AA42" s="50">
        <f t="shared" si="79"/>
        <v>0</v>
      </c>
      <c r="AB42" s="50">
        <f t="shared" si="80"/>
        <v>0</v>
      </c>
      <c r="AC42" s="50">
        <f t="shared" si="81"/>
        <v>0</v>
      </c>
      <c r="AD42" s="50">
        <f t="shared" si="82"/>
        <v>0</v>
      </c>
      <c r="AE42" s="70"/>
      <c r="AF42" s="149"/>
    </row>
    <row r="43" spans="1:32" x14ac:dyDescent="0.25">
      <c r="A43" s="71" t="s">
        <v>97</v>
      </c>
      <c r="B43" s="51" t="s">
        <v>182</v>
      </c>
      <c r="C43" s="51"/>
      <c r="D43" s="105" t="s">
        <v>149</v>
      </c>
      <c r="E43" s="52"/>
      <c r="F43" s="52"/>
      <c r="G43" s="136"/>
      <c r="H43" s="164">
        <f>H44+H48</f>
        <v>10125000</v>
      </c>
      <c r="I43" s="136">
        <v>0</v>
      </c>
      <c r="J43" s="52"/>
      <c r="K43" s="52"/>
      <c r="L43" s="164">
        <f t="shared" ref="L43:N43" si="83">L44+L48</f>
        <v>0</v>
      </c>
      <c r="M43" s="164">
        <f t="shared" si="83"/>
        <v>0</v>
      </c>
      <c r="N43" s="164">
        <f t="shared" si="83"/>
        <v>0</v>
      </c>
      <c r="O43" s="72"/>
      <c r="P43" s="120"/>
      <c r="Q43" s="71" t="s">
        <v>97</v>
      </c>
      <c r="R43" s="51" t="s">
        <v>182</v>
      </c>
      <c r="S43" s="51"/>
      <c r="T43" s="105" t="s">
        <v>149</v>
      </c>
      <c r="U43" s="52"/>
      <c r="V43" s="52"/>
      <c r="W43" s="136"/>
      <c r="X43" s="164">
        <f>X44+X48</f>
        <v>0</v>
      </c>
      <c r="Y43" s="136">
        <v>0</v>
      </c>
      <c r="Z43" s="52"/>
      <c r="AA43" s="52"/>
      <c r="AB43" s="164">
        <f t="shared" ref="AB43" si="84">AB44+AB48</f>
        <v>0</v>
      </c>
      <c r="AC43" s="164">
        <f t="shared" ref="AC43" si="85">AC44+AC48</f>
        <v>0</v>
      </c>
      <c r="AD43" s="164">
        <f t="shared" ref="AD43" si="86">AD44+AD48</f>
        <v>0</v>
      </c>
      <c r="AE43" s="72"/>
      <c r="AF43" s="150"/>
    </row>
    <row r="44" spans="1:32" x14ac:dyDescent="0.25">
      <c r="A44" s="71"/>
      <c r="B44" s="53" t="s">
        <v>135</v>
      </c>
      <c r="C44" s="53"/>
      <c r="D44" s="106" t="s">
        <v>163</v>
      </c>
      <c r="E44" s="54"/>
      <c r="F44" s="54"/>
      <c r="G44" s="137"/>
      <c r="H44" s="163">
        <f>SUM(H45:H47)</f>
        <v>645000</v>
      </c>
      <c r="I44" s="137">
        <v>0</v>
      </c>
      <c r="J44" s="54"/>
      <c r="K44" s="54"/>
      <c r="L44" s="163">
        <f t="shared" ref="L44:N44" si="87">SUM(L45:L47)</f>
        <v>0</v>
      </c>
      <c r="M44" s="163">
        <f t="shared" si="87"/>
        <v>0</v>
      </c>
      <c r="N44" s="163">
        <f t="shared" si="87"/>
        <v>0</v>
      </c>
      <c r="O44" s="73"/>
      <c r="P44" s="121"/>
      <c r="Q44" s="71"/>
      <c r="R44" s="53" t="s">
        <v>135</v>
      </c>
      <c r="S44" s="53"/>
      <c r="T44" s="106" t="s">
        <v>163</v>
      </c>
      <c r="U44" s="54"/>
      <c r="V44" s="54"/>
      <c r="W44" s="137"/>
      <c r="X44" s="163">
        <f>SUM(X45:X47)</f>
        <v>0</v>
      </c>
      <c r="Y44" s="137">
        <v>0</v>
      </c>
      <c r="Z44" s="54"/>
      <c r="AA44" s="54"/>
      <c r="AB44" s="163">
        <f t="shared" ref="AB44" si="88">SUM(AB45:AB47)</f>
        <v>0</v>
      </c>
      <c r="AC44" s="163">
        <f t="shared" ref="AC44" si="89">SUM(AC45:AC47)</f>
        <v>0</v>
      </c>
      <c r="AD44" s="163">
        <f t="shared" ref="AD44" si="90">SUM(AD45:AD47)</f>
        <v>0</v>
      </c>
      <c r="AE44" s="73"/>
      <c r="AF44" s="151"/>
    </row>
    <row r="45" spans="1:32" x14ac:dyDescent="0.25">
      <c r="A45" s="71"/>
      <c r="B45" s="53"/>
      <c r="C45" s="53">
        <v>1</v>
      </c>
      <c r="D45" s="54" t="s">
        <v>160</v>
      </c>
      <c r="E45" s="54" t="s">
        <v>178</v>
      </c>
      <c r="F45" s="54">
        <v>1500</v>
      </c>
      <c r="G45" s="137">
        <v>250</v>
      </c>
      <c r="H45" s="137">
        <f t="shared" si="33"/>
        <v>375000</v>
      </c>
      <c r="I45" s="137">
        <v>0</v>
      </c>
      <c r="J45" s="54"/>
      <c r="K45" s="54">
        <f t="shared" ref="K45:K47" si="91">I45+J45</f>
        <v>0</v>
      </c>
      <c r="L45" s="54">
        <f t="shared" ref="L45:L47" si="92">I45*G45</f>
        <v>0</v>
      </c>
      <c r="M45" s="54">
        <f t="shared" ref="M45:M47" si="93">J45*G45</f>
        <v>0</v>
      </c>
      <c r="N45" s="54">
        <f t="shared" ref="N45:N47" si="94">K45*G45</f>
        <v>0</v>
      </c>
      <c r="O45" s="73"/>
      <c r="P45" s="121"/>
      <c r="Q45" s="71"/>
      <c r="R45" s="53"/>
      <c r="S45" s="53">
        <v>1</v>
      </c>
      <c r="T45" s="54" t="s">
        <v>160</v>
      </c>
      <c r="U45" s="54"/>
      <c r="V45" s="54"/>
      <c r="W45" s="137"/>
      <c r="X45" s="137">
        <f t="shared" ref="X45:X47" si="95">V45*W45</f>
        <v>0</v>
      </c>
      <c r="Y45" s="137">
        <v>0</v>
      </c>
      <c r="Z45" s="54"/>
      <c r="AA45" s="54">
        <f t="shared" ref="AA45:AA47" si="96">Y45+Z45</f>
        <v>0</v>
      </c>
      <c r="AB45" s="54">
        <f t="shared" ref="AB45:AB47" si="97">Y45*W45</f>
        <v>0</v>
      </c>
      <c r="AC45" s="54">
        <f t="shared" ref="AC45:AC47" si="98">Z45*W45</f>
        <v>0</v>
      </c>
      <c r="AD45" s="54">
        <f t="shared" ref="AD45:AD47" si="99">AA45*W45</f>
        <v>0</v>
      </c>
      <c r="AE45" s="73"/>
      <c r="AF45" s="151"/>
    </row>
    <row r="46" spans="1:32" x14ac:dyDescent="0.25">
      <c r="A46" s="71"/>
      <c r="B46" s="53"/>
      <c r="C46" s="53">
        <v>2</v>
      </c>
      <c r="D46" s="54" t="s">
        <v>161</v>
      </c>
      <c r="E46" s="54" t="s">
        <v>87</v>
      </c>
      <c r="F46" s="54">
        <v>250</v>
      </c>
      <c r="G46" s="137">
        <v>1000</v>
      </c>
      <c r="H46" s="137">
        <f t="shared" si="33"/>
        <v>250000</v>
      </c>
      <c r="I46" s="137">
        <v>0</v>
      </c>
      <c r="J46" s="54"/>
      <c r="K46" s="54">
        <f t="shared" si="91"/>
        <v>0</v>
      </c>
      <c r="L46" s="54">
        <f t="shared" si="92"/>
        <v>0</v>
      </c>
      <c r="M46" s="54">
        <f t="shared" si="93"/>
        <v>0</v>
      </c>
      <c r="N46" s="54">
        <f t="shared" si="94"/>
        <v>0</v>
      </c>
      <c r="O46" s="73"/>
      <c r="P46" s="121"/>
      <c r="Q46" s="71"/>
      <c r="R46" s="53"/>
      <c r="S46" s="53">
        <v>2</v>
      </c>
      <c r="T46" s="54" t="s">
        <v>161</v>
      </c>
      <c r="U46" s="54"/>
      <c r="V46" s="54"/>
      <c r="W46" s="137"/>
      <c r="X46" s="137">
        <f t="shared" si="95"/>
        <v>0</v>
      </c>
      <c r="Y46" s="137">
        <v>0</v>
      </c>
      <c r="Z46" s="54"/>
      <c r="AA46" s="54">
        <f t="shared" si="96"/>
        <v>0</v>
      </c>
      <c r="AB46" s="54">
        <f t="shared" si="97"/>
        <v>0</v>
      </c>
      <c r="AC46" s="54">
        <f t="shared" si="98"/>
        <v>0</v>
      </c>
      <c r="AD46" s="54">
        <f t="shared" si="99"/>
        <v>0</v>
      </c>
      <c r="AE46" s="73"/>
      <c r="AF46" s="151"/>
    </row>
    <row r="47" spans="1:32" x14ac:dyDescent="0.25">
      <c r="A47" s="71"/>
      <c r="B47" s="53"/>
      <c r="C47" s="53">
        <v>3</v>
      </c>
      <c r="D47" s="54" t="s">
        <v>162</v>
      </c>
      <c r="E47" s="54" t="s">
        <v>87</v>
      </c>
      <c r="F47" s="54">
        <v>100</v>
      </c>
      <c r="G47" s="137">
        <v>200</v>
      </c>
      <c r="H47" s="137">
        <f t="shared" si="33"/>
        <v>20000</v>
      </c>
      <c r="I47" s="137">
        <v>0</v>
      </c>
      <c r="J47" s="54"/>
      <c r="K47" s="54">
        <f t="shared" si="91"/>
        <v>0</v>
      </c>
      <c r="L47" s="54">
        <f t="shared" si="92"/>
        <v>0</v>
      </c>
      <c r="M47" s="54">
        <f t="shared" si="93"/>
        <v>0</v>
      </c>
      <c r="N47" s="54">
        <f t="shared" si="94"/>
        <v>0</v>
      </c>
      <c r="O47" s="73"/>
      <c r="P47" s="121"/>
      <c r="Q47" s="71"/>
      <c r="R47" s="53"/>
      <c r="S47" s="53">
        <v>3</v>
      </c>
      <c r="T47" s="54" t="s">
        <v>162</v>
      </c>
      <c r="U47" s="54"/>
      <c r="V47" s="54"/>
      <c r="W47" s="137"/>
      <c r="X47" s="137">
        <f t="shared" si="95"/>
        <v>0</v>
      </c>
      <c r="Y47" s="137">
        <v>0</v>
      </c>
      <c r="Z47" s="54"/>
      <c r="AA47" s="54">
        <f t="shared" si="96"/>
        <v>0</v>
      </c>
      <c r="AB47" s="54">
        <f t="shared" si="97"/>
        <v>0</v>
      </c>
      <c r="AC47" s="54">
        <f t="shared" si="98"/>
        <v>0</v>
      </c>
      <c r="AD47" s="54">
        <f t="shared" si="99"/>
        <v>0</v>
      </c>
      <c r="AE47" s="73"/>
      <c r="AF47" s="151"/>
    </row>
    <row r="48" spans="1:32" x14ac:dyDescent="0.25">
      <c r="A48" s="71"/>
      <c r="B48" s="55" t="s">
        <v>136</v>
      </c>
      <c r="C48" s="55"/>
      <c r="D48" s="103" t="s">
        <v>164</v>
      </c>
      <c r="E48" s="56"/>
      <c r="F48" s="56"/>
      <c r="G48" s="138"/>
      <c r="H48" s="162">
        <f>SUM(H49:H50)</f>
        <v>9480000</v>
      </c>
      <c r="I48" s="138">
        <v>0</v>
      </c>
      <c r="J48" s="56"/>
      <c r="K48" s="56"/>
      <c r="L48" s="162">
        <f t="shared" ref="L48:N48" si="100">SUM(L49:L50)</f>
        <v>0</v>
      </c>
      <c r="M48" s="162">
        <f t="shared" si="100"/>
        <v>0</v>
      </c>
      <c r="N48" s="162">
        <f t="shared" si="100"/>
        <v>0</v>
      </c>
      <c r="O48" s="74"/>
      <c r="P48" s="122"/>
      <c r="Q48" s="71"/>
      <c r="R48" s="55" t="s">
        <v>136</v>
      </c>
      <c r="S48" s="55"/>
      <c r="T48" s="103" t="s">
        <v>164</v>
      </c>
      <c r="U48" s="56"/>
      <c r="V48" s="56"/>
      <c r="W48" s="138"/>
      <c r="X48" s="162">
        <f>SUM(X49:X50)</f>
        <v>0</v>
      </c>
      <c r="Y48" s="138">
        <v>0</v>
      </c>
      <c r="Z48" s="56"/>
      <c r="AA48" s="56"/>
      <c r="AB48" s="162">
        <f t="shared" ref="AB48" si="101">SUM(AB49:AB50)</f>
        <v>0</v>
      </c>
      <c r="AC48" s="162">
        <f t="shared" ref="AC48" si="102">SUM(AC49:AC50)</f>
        <v>0</v>
      </c>
      <c r="AD48" s="162">
        <f t="shared" ref="AD48" si="103">SUM(AD49:AD50)</f>
        <v>0</v>
      </c>
      <c r="AE48" s="74"/>
      <c r="AF48" s="152"/>
    </row>
    <row r="49" spans="1:32" x14ac:dyDescent="0.25">
      <c r="A49" s="71"/>
      <c r="B49" s="55"/>
      <c r="C49" s="55">
        <v>1</v>
      </c>
      <c r="D49" s="56" t="s">
        <v>160</v>
      </c>
      <c r="E49" s="56" t="s">
        <v>178</v>
      </c>
      <c r="F49" s="56">
        <v>800</v>
      </c>
      <c r="G49" s="138">
        <v>600</v>
      </c>
      <c r="H49" s="138">
        <f t="shared" si="33"/>
        <v>480000</v>
      </c>
      <c r="I49" s="138">
        <v>0</v>
      </c>
      <c r="J49" s="56"/>
      <c r="K49" s="56">
        <f t="shared" ref="K49:K50" si="104">I49+J49</f>
        <v>0</v>
      </c>
      <c r="L49" s="56">
        <f t="shared" ref="L49:L50" si="105">I49*G49</f>
        <v>0</v>
      </c>
      <c r="M49" s="56">
        <f t="shared" ref="M49:M50" si="106">J49*G49</f>
        <v>0</v>
      </c>
      <c r="N49" s="56">
        <f t="shared" ref="N49:N50" si="107">K49*G49</f>
        <v>0</v>
      </c>
      <c r="O49" s="74"/>
      <c r="P49" s="122"/>
      <c r="Q49" s="71"/>
      <c r="R49" s="55"/>
      <c r="S49" s="55">
        <v>1</v>
      </c>
      <c r="T49" s="56" t="s">
        <v>160</v>
      </c>
      <c r="U49" s="56"/>
      <c r="V49" s="56"/>
      <c r="W49" s="138"/>
      <c r="X49" s="138">
        <f t="shared" ref="X49:X50" si="108">V49*W49</f>
        <v>0</v>
      </c>
      <c r="Y49" s="138">
        <v>0</v>
      </c>
      <c r="Z49" s="56"/>
      <c r="AA49" s="56">
        <f t="shared" ref="AA49:AA50" si="109">Y49+Z49</f>
        <v>0</v>
      </c>
      <c r="AB49" s="56">
        <f t="shared" ref="AB49:AB50" si="110">Y49*W49</f>
        <v>0</v>
      </c>
      <c r="AC49" s="56">
        <f t="shared" ref="AC49:AC50" si="111">Z49*W49</f>
        <v>0</v>
      </c>
      <c r="AD49" s="56">
        <f t="shared" ref="AD49:AD50" si="112">AA49*W49</f>
        <v>0</v>
      </c>
      <c r="AE49" s="74"/>
      <c r="AF49" s="152"/>
    </row>
    <row r="50" spans="1:32" x14ac:dyDescent="0.25">
      <c r="A50" s="71"/>
      <c r="B50" s="55"/>
      <c r="C50" s="55">
        <v>2</v>
      </c>
      <c r="D50" s="56" t="s">
        <v>165</v>
      </c>
      <c r="E50" s="56" t="s">
        <v>87</v>
      </c>
      <c r="F50" s="56">
        <v>2</v>
      </c>
      <c r="G50" s="138">
        <v>4500000</v>
      </c>
      <c r="H50" s="138">
        <f t="shared" si="33"/>
        <v>9000000</v>
      </c>
      <c r="I50" s="138">
        <v>0</v>
      </c>
      <c r="J50" s="56"/>
      <c r="K50" s="56">
        <f t="shared" si="104"/>
        <v>0</v>
      </c>
      <c r="L50" s="56">
        <f t="shared" si="105"/>
        <v>0</v>
      </c>
      <c r="M50" s="56">
        <f t="shared" si="106"/>
        <v>0</v>
      </c>
      <c r="N50" s="56">
        <f t="shared" si="107"/>
        <v>0</v>
      </c>
      <c r="O50" s="74"/>
      <c r="P50" s="122"/>
      <c r="Q50" s="71"/>
      <c r="R50" s="55"/>
      <c r="S50" s="55">
        <v>2</v>
      </c>
      <c r="T50" s="56" t="s">
        <v>165</v>
      </c>
      <c r="U50" s="56"/>
      <c r="V50" s="56"/>
      <c r="W50" s="138"/>
      <c r="X50" s="138">
        <f t="shared" si="108"/>
        <v>0</v>
      </c>
      <c r="Y50" s="138">
        <v>0</v>
      </c>
      <c r="Z50" s="56"/>
      <c r="AA50" s="56">
        <f t="shared" si="109"/>
        <v>0</v>
      </c>
      <c r="AB50" s="56">
        <f t="shared" si="110"/>
        <v>0</v>
      </c>
      <c r="AC50" s="56">
        <f t="shared" si="111"/>
        <v>0</v>
      </c>
      <c r="AD50" s="56">
        <f t="shared" si="112"/>
        <v>0</v>
      </c>
      <c r="AE50" s="74"/>
      <c r="AF50" s="152"/>
    </row>
    <row r="51" spans="1:32" x14ac:dyDescent="0.25">
      <c r="A51" s="75" t="s">
        <v>142</v>
      </c>
      <c r="B51" s="57" t="s">
        <v>183</v>
      </c>
      <c r="C51" s="57"/>
      <c r="D51" s="104" t="s">
        <v>150</v>
      </c>
      <c r="E51" s="58"/>
      <c r="F51" s="58"/>
      <c r="G51" s="58"/>
      <c r="H51" s="165">
        <f>H52+H55</f>
        <v>3500000</v>
      </c>
      <c r="I51" s="139">
        <v>0</v>
      </c>
      <c r="J51" s="58"/>
      <c r="K51" s="58"/>
      <c r="L51" s="165">
        <f t="shared" ref="L51:N51" si="113">L52+L55</f>
        <v>0</v>
      </c>
      <c r="M51" s="165">
        <f t="shared" si="113"/>
        <v>0</v>
      </c>
      <c r="N51" s="165">
        <f t="shared" si="113"/>
        <v>0</v>
      </c>
      <c r="O51" s="76"/>
      <c r="P51" s="123"/>
      <c r="Q51" s="75" t="s">
        <v>142</v>
      </c>
      <c r="R51" s="57" t="s">
        <v>183</v>
      </c>
      <c r="S51" s="57"/>
      <c r="T51" s="104" t="s">
        <v>150</v>
      </c>
      <c r="U51" s="58"/>
      <c r="V51" s="58"/>
      <c r="W51" s="58"/>
      <c r="X51" s="165">
        <f>X52+X55</f>
        <v>0</v>
      </c>
      <c r="Y51" s="139">
        <v>0</v>
      </c>
      <c r="Z51" s="58"/>
      <c r="AA51" s="58"/>
      <c r="AB51" s="165">
        <f t="shared" ref="AB51" si="114">AB52+AB55</f>
        <v>0</v>
      </c>
      <c r="AC51" s="165">
        <f t="shared" ref="AC51" si="115">AC52+AC55</f>
        <v>0</v>
      </c>
      <c r="AD51" s="165">
        <f t="shared" ref="AD51" si="116">AD52+AD55</f>
        <v>0</v>
      </c>
      <c r="AE51" s="76"/>
      <c r="AF51" s="153"/>
    </row>
    <row r="52" spans="1:32" x14ac:dyDescent="0.25">
      <c r="A52" s="75"/>
      <c r="B52" s="59" t="s">
        <v>137</v>
      </c>
      <c r="C52" s="60"/>
      <c r="D52" s="130" t="s">
        <v>167</v>
      </c>
      <c r="E52" s="60"/>
      <c r="F52" s="60"/>
      <c r="G52" s="60"/>
      <c r="H52" s="166">
        <f>SUM(H53:H54)</f>
        <v>3500000</v>
      </c>
      <c r="I52" s="140">
        <v>0</v>
      </c>
      <c r="J52" s="60"/>
      <c r="K52" s="60"/>
      <c r="L52" s="166">
        <f t="shared" ref="L52:N52" si="117">SUM(L53:L54)</f>
        <v>0</v>
      </c>
      <c r="M52" s="166">
        <f t="shared" si="117"/>
        <v>0</v>
      </c>
      <c r="N52" s="166">
        <f t="shared" si="117"/>
        <v>0</v>
      </c>
      <c r="O52" s="77"/>
      <c r="P52" s="124"/>
      <c r="Q52" s="75"/>
      <c r="R52" s="59" t="s">
        <v>137</v>
      </c>
      <c r="S52" s="60"/>
      <c r="T52" s="130" t="s">
        <v>167</v>
      </c>
      <c r="U52" s="60"/>
      <c r="V52" s="60"/>
      <c r="W52" s="60"/>
      <c r="X52" s="166">
        <f>SUM(X53:X54)</f>
        <v>0</v>
      </c>
      <c r="Y52" s="140">
        <v>0</v>
      </c>
      <c r="Z52" s="60"/>
      <c r="AA52" s="60"/>
      <c r="AB52" s="166">
        <f t="shared" ref="AB52" si="118">SUM(AB53:AB54)</f>
        <v>0</v>
      </c>
      <c r="AC52" s="166">
        <f t="shared" ref="AC52" si="119">SUM(AC53:AC54)</f>
        <v>0</v>
      </c>
      <c r="AD52" s="166">
        <f t="shared" ref="AD52" si="120">SUM(AD53:AD54)</f>
        <v>0</v>
      </c>
      <c r="AE52" s="77"/>
      <c r="AF52" s="154"/>
    </row>
    <row r="53" spans="1:32" x14ac:dyDescent="0.25">
      <c r="A53" s="75"/>
      <c r="B53" s="59"/>
      <c r="C53" s="60"/>
      <c r="D53" s="60" t="s">
        <v>168</v>
      </c>
      <c r="E53" s="60" t="s">
        <v>179</v>
      </c>
      <c r="F53" s="60">
        <v>1</v>
      </c>
      <c r="G53" s="140">
        <v>1500000</v>
      </c>
      <c r="H53" s="140">
        <f t="shared" si="33"/>
        <v>1500000</v>
      </c>
      <c r="I53" s="140">
        <v>0</v>
      </c>
      <c r="J53" s="60"/>
      <c r="K53" s="60">
        <f t="shared" ref="K53:K54" si="121">I53+J53</f>
        <v>0</v>
      </c>
      <c r="L53" s="60">
        <f t="shared" ref="L53:L54" si="122">I53*G53</f>
        <v>0</v>
      </c>
      <c r="M53" s="60">
        <f t="shared" ref="M53:M54" si="123">J53*G53</f>
        <v>0</v>
      </c>
      <c r="N53" s="60">
        <f t="shared" ref="N53:N54" si="124">K53*G53</f>
        <v>0</v>
      </c>
      <c r="O53" s="77"/>
      <c r="P53" s="124"/>
      <c r="Q53" s="75"/>
      <c r="R53" s="59"/>
      <c r="S53" s="60"/>
      <c r="T53" s="60" t="s">
        <v>168</v>
      </c>
      <c r="U53" s="60"/>
      <c r="V53" s="60"/>
      <c r="W53" s="140"/>
      <c r="X53" s="140">
        <f t="shared" ref="X53:X54" si="125">V53*W53</f>
        <v>0</v>
      </c>
      <c r="Y53" s="140">
        <v>0</v>
      </c>
      <c r="Z53" s="60"/>
      <c r="AA53" s="60">
        <f t="shared" ref="AA53:AA54" si="126">Y53+Z53</f>
        <v>0</v>
      </c>
      <c r="AB53" s="60">
        <f t="shared" ref="AB53:AB54" si="127">Y53*W53</f>
        <v>0</v>
      </c>
      <c r="AC53" s="60">
        <f t="shared" ref="AC53:AC54" si="128">Z53*W53</f>
        <v>0</v>
      </c>
      <c r="AD53" s="60">
        <f t="shared" ref="AD53:AD54" si="129">AA53*W53</f>
        <v>0</v>
      </c>
      <c r="AE53" s="77"/>
      <c r="AF53" s="154"/>
    </row>
    <row r="54" spans="1:32" x14ac:dyDescent="0.25">
      <c r="A54" s="75"/>
      <c r="B54" s="59"/>
      <c r="C54" s="60"/>
      <c r="D54" s="60" t="s">
        <v>169</v>
      </c>
      <c r="E54" s="60" t="s">
        <v>179</v>
      </c>
      <c r="F54" s="60">
        <v>1</v>
      </c>
      <c r="G54" s="140">
        <v>2000000</v>
      </c>
      <c r="H54" s="140">
        <f t="shared" si="33"/>
        <v>2000000</v>
      </c>
      <c r="I54" s="140">
        <v>0</v>
      </c>
      <c r="J54" s="60"/>
      <c r="K54" s="60">
        <f t="shared" si="121"/>
        <v>0</v>
      </c>
      <c r="L54" s="60">
        <f t="shared" si="122"/>
        <v>0</v>
      </c>
      <c r="M54" s="60">
        <f t="shared" si="123"/>
        <v>0</v>
      </c>
      <c r="N54" s="60">
        <f t="shared" si="124"/>
        <v>0</v>
      </c>
      <c r="O54" s="77"/>
      <c r="P54" s="124"/>
      <c r="Q54" s="75"/>
      <c r="R54" s="59"/>
      <c r="S54" s="60"/>
      <c r="T54" s="60" t="s">
        <v>169</v>
      </c>
      <c r="U54" s="60"/>
      <c r="V54" s="60"/>
      <c r="W54" s="140"/>
      <c r="X54" s="140">
        <f t="shared" si="125"/>
        <v>0</v>
      </c>
      <c r="Y54" s="140">
        <v>0</v>
      </c>
      <c r="Z54" s="60"/>
      <c r="AA54" s="60">
        <f t="shared" si="126"/>
        <v>0</v>
      </c>
      <c r="AB54" s="60">
        <f t="shared" si="127"/>
        <v>0</v>
      </c>
      <c r="AC54" s="60">
        <f t="shared" si="128"/>
        <v>0</v>
      </c>
      <c r="AD54" s="60">
        <f t="shared" si="129"/>
        <v>0</v>
      </c>
      <c r="AE54" s="77"/>
      <c r="AF54" s="154"/>
    </row>
    <row r="55" spans="1:32" x14ac:dyDescent="0.25">
      <c r="A55" s="75"/>
      <c r="B55" s="61" t="s">
        <v>138</v>
      </c>
      <c r="C55" s="61"/>
      <c r="D55" s="110" t="s">
        <v>170</v>
      </c>
      <c r="E55" s="62"/>
      <c r="F55" s="62"/>
      <c r="G55" s="141"/>
      <c r="H55" s="167">
        <f>SUM(H56:H57)</f>
        <v>0</v>
      </c>
      <c r="I55" s="141">
        <v>0</v>
      </c>
      <c r="J55" s="62"/>
      <c r="K55" s="62"/>
      <c r="L55" s="167">
        <f t="shared" ref="L55:N55" si="130">SUM(L56:L57)</f>
        <v>0</v>
      </c>
      <c r="M55" s="167">
        <f t="shared" si="130"/>
        <v>0</v>
      </c>
      <c r="N55" s="167">
        <f t="shared" si="130"/>
        <v>0</v>
      </c>
      <c r="O55" s="78"/>
      <c r="P55" s="125"/>
      <c r="Q55" s="75"/>
      <c r="R55" s="61" t="s">
        <v>138</v>
      </c>
      <c r="S55" s="61"/>
      <c r="T55" s="110" t="s">
        <v>170</v>
      </c>
      <c r="U55" s="62"/>
      <c r="V55" s="62"/>
      <c r="W55" s="141"/>
      <c r="X55" s="167">
        <f>SUM(X56:X57)</f>
        <v>0</v>
      </c>
      <c r="Y55" s="141">
        <v>0</v>
      </c>
      <c r="Z55" s="62"/>
      <c r="AA55" s="62"/>
      <c r="AB55" s="167">
        <f t="shared" ref="AB55" si="131">SUM(AB56:AB57)</f>
        <v>0</v>
      </c>
      <c r="AC55" s="167">
        <f t="shared" ref="AC55" si="132">SUM(AC56:AC57)</f>
        <v>0</v>
      </c>
      <c r="AD55" s="167">
        <f t="shared" ref="AD55" si="133">SUM(AD56:AD57)</f>
        <v>0</v>
      </c>
      <c r="AE55" s="78"/>
      <c r="AF55" s="155"/>
    </row>
    <row r="56" spans="1:32" x14ac:dyDescent="0.25">
      <c r="A56" s="75"/>
      <c r="B56" s="61"/>
      <c r="C56" s="61">
        <v>1</v>
      </c>
      <c r="D56" s="62" t="s">
        <v>171</v>
      </c>
      <c r="E56" s="62" t="s">
        <v>87</v>
      </c>
      <c r="F56" s="62">
        <v>2</v>
      </c>
      <c r="G56" s="141"/>
      <c r="H56" s="141">
        <f t="shared" si="33"/>
        <v>0</v>
      </c>
      <c r="I56" s="141">
        <v>0</v>
      </c>
      <c r="J56" s="62"/>
      <c r="K56" s="62">
        <f t="shared" ref="K56:K57" si="134">I56+J56</f>
        <v>0</v>
      </c>
      <c r="L56" s="62">
        <f t="shared" ref="L56:L57" si="135">I56*G56</f>
        <v>0</v>
      </c>
      <c r="M56" s="62">
        <f t="shared" ref="M56:M57" si="136">J56*G56</f>
        <v>0</v>
      </c>
      <c r="N56" s="62">
        <f t="shared" ref="N56:N57" si="137">K56*G56</f>
        <v>0</v>
      </c>
      <c r="O56" s="78"/>
      <c r="P56" s="125"/>
      <c r="Q56" s="75"/>
      <c r="R56" s="61"/>
      <c r="S56" s="61">
        <v>1</v>
      </c>
      <c r="T56" s="62" t="s">
        <v>171</v>
      </c>
      <c r="U56" s="62" t="s">
        <v>87</v>
      </c>
      <c r="V56" s="62">
        <v>2</v>
      </c>
      <c r="W56" s="141"/>
      <c r="X56" s="141">
        <f t="shared" ref="X56:X57" si="138">V56*W56</f>
        <v>0</v>
      </c>
      <c r="Y56" s="141">
        <v>0</v>
      </c>
      <c r="Z56" s="62"/>
      <c r="AA56" s="62">
        <f t="shared" ref="AA56:AA57" si="139">Y56+Z56</f>
        <v>0</v>
      </c>
      <c r="AB56" s="62">
        <f t="shared" ref="AB56:AB57" si="140">Y56*W56</f>
        <v>0</v>
      </c>
      <c r="AC56" s="62">
        <f t="shared" ref="AC56:AC57" si="141">Z56*W56</f>
        <v>0</v>
      </c>
      <c r="AD56" s="62">
        <f t="shared" ref="AD56:AD57" si="142">AA56*W56</f>
        <v>0</v>
      </c>
      <c r="AE56" s="78"/>
      <c r="AF56" s="155"/>
    </row>
    <row r="57" spans="1:32" ht="15.75" thickBot="1" x14ac:dyDescent="0.3">
      <c r="A57" s="79"/>
      <c r="B57" s="80"/>
      <c r="C57" s="80">
        <v>2</v>
      </c>
      <c r="D57" s="81" t="s">
        <v>172</v>
      </c>
      <c r="E57" s="81" t="s">
        <v>87</v>
      </c>
      <c r="F57" s="81">
        <v>2</v>
      </c>
      <c r="G57" s="142"/>
      <c r="H57" s="142">
        <f t="shared" si="33"/>
        <v>0</v>
      </c>
      <c r="I57" s="142">
        <v>0</v>
      </c>
      <c r="J57" s="81"/>
      <c r="K57" s="81">
        <f t="shared" si="134"/>
        <v>0</v>
      </c>
      <c r="L57" s="81">
        <f t="shared" si="135"/>
        <v>0</v>
      </c>
      <c r="M57" s="81">
        <f t="shared" si="136"/>
        <v>0</v>
      </c>
      <c r="N57" s="81">
        <f t="shared" si="137"/>
        <v>0</v>
      </c>
      <c r="O57" s="82"/>
      <c r="P57" s="126"/>
      <c r="Q57" s="79"/>
      <c r="R57" s="80"/>
      <c r="S57" s="80">
        <v>2</v>
      </c>
      <c r="T57" s="81" t="s">
        <v>172</v>
      </c>
      <c r="U57" s="81" t="s">
        <v>87</v>
      </c>
      <c r="V57" s="81">
        <v>2</v>
      </c>
      <c r="W57" s="142"/>
      <c r="X57" s="142">
        <f t="shared" si="138"/>
        <v>0</v>
      </c>
      <c r="Y57" s="142">
        <v>0</v>
      </c>
      <c r="Z57" s="81"/>
      <c r="AA57" s="81">
        <f t="shared" si="139"/>
        <v>0</v>
      </c>
      <c r="AB57" s="81">
        <f t="shared" si="140"/>
        <v>0</v>
      </c>
      <c r="AC57" s="81">
        <f t="shared" si="141"/>
        <v>0</v>
      </c>
      <c r="AD57" s="81">
        <f t="shared" si="142"/>
        <v>0</v>
      </c>
      <c r="AE57" s="82"/>
      <c r="AF57" s="156"/>
    </row>
  </sheetData>
  <mergeCells count="13">
    <mergeCell ref="AF1:AF4"/>
    <mergeCell ref="Q1:AE1"/>
    <mergeCell ref="Q2:AE2"/>
    <mergeCell ref="V3:X3"/>
    <mergeCell ref="Y3:AA3"/>
    <mergeCell ref="AB3:AD3"/>
    <mergeCell ref="Q4:S4"/>
    <mergeCell ref="A4:C4"/>
    <mergeCell ref="F3:H3"/>
    <mergeCell ref="I3:K3"/>
    <mergeCell ref="L3:N3"/>
    <mergeCell ref="A2:O2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2024-08-08T07:15:45Z</dcterms:modified>
</cp:coreProperties>
</file>