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pivotTables/pivotTable5.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defaultThemeVersion="166925"/>
  <mc:AlternateContent xmlns:mc="http://schemas.openxmlformats.org/markup-compatibility/2006">
    <mc:Choice Requires="x15">
      <x15ac:absPath xmlns:x15ac="http://schemas.microsoft.com/office/spreadsheetml/2010/11/ac" url="C:\Users\User\Desktop\GlobalShala Internship\WEEK 1\"/>
    </mc:Choice>
  </mc:AlternateContent>
  <xr:revisionPtr revIDLastSave="0" documentId="13_ncr:1_{2D5C9EF1-AF07-4241-AEBA-D15EE8413D78}" xr6:coauthVersionLast="47" xr6:coauthVersionMax="47" xr10:uidLastSave="{00000000-0000-0000-0000-000000000000}"/>
  <bookViews>
    <workbookView xWindow="-108" yWindow="-108" windowWidth="23256" windowHeight="12576" activeTab="5" xr2:uid="{00000000-000D-0000-FFFF-FFFF00000000}"/>
  </bookViews>
  <sheets>
    <sheet name="MAIN TABLE" sheetId="1" r:id="rId1"/>
    <sheet name="Reach&amp;Amount spent" sheetId="7" r:id="rId2"/>
    <sheet name="Unique CTR" sheetId="6" r:id="rId3"/>
    <sheet name="Click&amp;U.click" sheetId="3" r:id="rId4"/>
    <sheet name="CPR" sheetId="2" r:id="rId5"/>
    <sheet name="Sheet2" sheetId="10" r:id="rId6"/>
    <sheet name="CPC" sheetId="4" r:id="rId7"/>
    <sheet name="DASHBOARD" sheetId="8" r:id="rId8"/>
  </sheets>
  <definedNames>
    <definedName name="Slicer_Campaign_ID">#N/A</definedName>
  </definedNames>
  <calcPr calcId="181029"/>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S23" i="1" l="1"/>
  <c r="S26" i="1"/>
  <c r="S29" i="1"/>
  <c r="S32" i="1"/>
  <c r="S20" i="1"/>
  <c r="S18" i="1"/>
  <c r="S15" i="1"/>
  <c r="S12" i="1"/>
  <c r="S9" i="1"/>
  <c r="S6" i="1"/>
  <c r="S2" i="1"/>
  <c r="R34" i="1"/>
  <c r="Q34" i="1"/>
  <c r="R33" i="1"/>
  <c r="Q33" i="1"/>
  <c r="R32" i="1"/>
  <c r="Q32" i="1"/>
  <c r="R31" i="1"/>
  <c r="Q31" i="1"/>
  <c r="R30" i="1"/>
  <c r="Q30" i="1"/>
  <c r="R29" i="1"/>
  <c r="Q29" i="1"/>
  <c r="R28" i="1"/>
  <c r="Q28" i="1"/>
  <c r="R27" i="1"/>
  <c r="Q27" i="1"/>
  <c r="R26" i="1"/>
  <c r="Q26" i="1"/>
  <c r="R25" i="1"/>
  <c r="Q25" i="1"/>
  <c r="R24" i="1"/>
  <c r="Q24" i="1"/>
  <c r="R23" i="1"/>
  <c r="Q23" i="1"/>
  <c r="R22" i="1"/>
  <c r="Q22" i="1"/>
  <c r="R21" i="1"/>
  <c r="Q21" i="1"/>
  <c r="R20" i="1"/>
  <c r="Q20" i="1"/>
  <c r="H20" i="1"/>
  <c r="R19" i="1"/>
  <c r="Q19" i="1"/>
  <c r="R18" i="1"/>
  <c r="Q18" i="1"/>
  <c r="R17" i="1"/>
  <c r="Q17" i="1"/>
  <c r="R16" i="1"/>
  <c r="Q16" i="1"/>
  <c r="R15" i="1"/>
  <c r="Q15" i="1"/>
  <c r="R14" i="1"/>
  <c r="Q14" i="1"/>
  <c r="R13" i="1"/>
  <c r="Q13" i="1"/>
  <c r="R12" i="1"/>
  <c r="Q12" i="1"/>
  <c r="R11" i="1"/>
  <c r="Q11" i="1"/>
  <c r="R10" i="1"/>
  <c r="Q10" i="1"/>
  <c r="R9" i="1"/>
  <c r="Q9" i="1"/>
  <c r="R8" i="1"/>
  <c r="Q8" i="1"/>
  <c r="R7" i="1"/>
  <c r="Q7" i="1"/>
  <c r="R6" i="1"/>
  <c r="Q6" i="1"/>
  <c r="R5" i="1"/>
  <c r="Q5" i="1"/>
  <c r="R4" i="1"/>
  <c r="Q4" i="1"/>
  <c r="R3" i="1"/>
  <c r="Q3" i="1"/>
  <c r="R2" i="1"/>
  <c r="Q2" i="1"/>
</calcChain>
</file>

<file path=xl/sharedStrings.xml><?xml version="1.0" encoding="utf-8"?>
<sst xmlns="http://schemas.openxmlformats.org/spreadsheetml/2006/main" count="256" uniqueCount="68">
  <si>
    <t>Campaign ID</t>
  </si>
  <si>
    <t>Campaign Name</t>
  </si>
  <si>
    <t>Audience</t>
  </si>
  <si>
    <t>Age</t>
  </si>
  <si>
    <t>Reach</t>
  </si>
  <si>
    <t>Impressions</t>
  </si>
  <si>
    <t>Geography</t>
  </si>
  <si>
    <t>Frequency</t>
  </si>
  <si>
    <t>Clicks</t>
  </si>
  <si>
    <t>Unique Clicks</t>
  </si>
  <si>
    <t>Unique Link Clicks (ULC)</t>
  </si>
  <si>
    <t>Click-Through Rate (CTR)</t>
  </si>
  <si>
    <t>Unique Click-Through Rate (Unique CTR)</t>
  </si>
  <si>
    <t>Amount Spent in INR</t>
  </si>
  <si>
    <t>Cost Per Click (CPC)</t>
  </si>
  <si>
    <t>Cost per Result (CPR)</t>
  </si>
  <si>
    <t>Revenue</t>
  </si>
  <si>
    <t>Amount in Dollars</t>
  </si>
  <si>
    <t>Campaign 1</t>
  </si>
  <si>
    <t>SHU_6 (Educators and Principals)</t>
  </si>
  <si>
    <t>Educators and Principals</t>
  </si>
  <si>
    <t>25-34</t>
  </si>
  <si>
    <t>Group 1 (Australia, Canada, United Kingdom, Ghana, Nigeria, Pakistan, United States)</t>
  </si>
  <si>
    <t>35-44</t>
  </si>
  <si>
    <t>45-54</t>
  </si>
  <si>
    <t>55-64</t>
  </si>
  <si>
    <t>Campaign 2</t>
  </si>
  <si>
    <t>SHU_3 (Students Apart from India and US)</t>
  </si>
  <si>
    <t>Students</t>
  </si>
  <si>
    <t>Group 2 (Australia, Canada, United Kingdom, Ghana, Niger, Nigeria, Nepal, Pakistan, Thailand, Taiwan)</t>
  </si>
  <si>
    <t>18-24</t>
  </si>
  <si>
    <t>13-17</t>
  </si>
  <si>
    <t>Campaign 3</t>
  </si>
  <si>
    <t>SHU_Students(Australia)</t>
  </si>
  <si>
    <t>Australia</t>
  </si>
  <si>
    <t>Campaign 4</t>
  </si>
  <si>
    <t>SHU_Students (Canada)</t>
  </si>
  <si>
    <t>Canada</t>
  </si>
  <si>
    <t>Campaign 5</t>
  </si>
  <si>
    <t>SHU_Students(Ghana)</t>
  </si>
  <si>
    <t>Ghana</t>
  </si>
  <si>
    <t>Campaign 6</t>
  </si>
  <si>
    <t>SHU_Students (India)</t>
  </si>
  <si>
    <t>India</t>
  </si>
  <si>
    <t>Campaign 7</t>
  </si>
  <si>
    <t>SHU_Students(Nepal)</t>
  </si>
  <si>
    <t>Nepal</t>
  </si>
  <si>
    <t>Campaign 8</t>
  </si>
  <si>
    <t>SHU_Students (Nigeria)</t>
  </si>
  <si>
    <t>Nigeria</t>
  </si>
  <si>
    <t>Campaign 9</t>
  </si>
  <si>
    <t>SHU_Students(UAE)</t>
  </si>
  <si>
    <t>UAE</t>
  </si>
  <si>
    <t>Campaign 10</t>
  </si>
  <si>
    <t>SHU_Students(UK)</t>
  </si>
  <si>
    <t>UK</t>
  </si>
  <si>
    <t>Campaign 11</t>
  </si>
  <si>
    <t>SHU_Students(USA)</t>
  </si>
  <si>
    <t>USA</t>
  </si>
  <si>
    <t>Total Amount Spent on whole Campaign</t>
  </si>
  <si>
    <t>Grand Total</t>
  </si>
  <si>
    <t>Sum of Amount Spent in INR</t>
  </si>
  <si>
    <t>Sum of Cost per Result (CPR)</t>
  </si>
  <si>
    <t>Sum of Cost Per Click (CPC)</t>
  </si>
  <si>
    <t>Sum of Clicks</t>
  </si>
  <si>
    <t>Sum of Unique Clicks</t>
  </si>
  <si>
    <t>Sum of Unique Click-Through Rate (Unique CTR)</t>
  </si>
  <si>
    <t>Sum of Reach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</si>
</sst>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0.0000"/>
  </numFmts>
  <fonts count="6" x14ac:knownFonts="1">
    <font>
      <sz val="11"/>
      <color theme="1"/>
      <name val="Calibri"/>
      <family val="2"/>
      <scheme val="minor"/>
    </font>
    <font>
      <b/>
      <sz val="11"/>
      <color rgb="FF000000"/>
      <name val="Calibri"/>
    </font>
    <font>
      <b/>
      <sz val="11"/>
      <color theme="1"/>
      <name val="Calibri"/>
    </font>
    <font>
      <sz val="10"/>
      <color rgb="FF264540"/>
      <name val="Calibri"/>
    </font>
    <font>
      <sz val="10"/>
      <color theme="1"/>
      <name val="Calibri"/>
    </font>
    <font>
      <b/>
      <sz val="10"/>
      <color rgb="FF264540"/>
      <name val="Calibri"/>
      <family val="2"/>
    </font>
  </fonts>
  <fills count="30">
    <fill>
      <patternFill patternType="none"/>
    </fill>
    <fill>
      <patternFill patternType="gray125"/>
    </fill>
    <fill>
      <patternFill patternType="solid">
        <fgColor rgb="FFEA9999"/>
        <bgColor rgb="FFEA9999"/>
      </patternFill>
    </fill>
    <fill>
      <patternFill patternType="solid">
        <fgColor rgb="FF00FFFF"/>
        <bgColor rgb="FF00FFFF"/>
      </patternFill>
    </fill>
    <fill>
      <patternFill patternType="solid">
        <fgColor rgb="FFFFE599"/>
        <bgColor rgb="FFFFE599"/>
      </patternFill>
    </fill>
    <fill>
      <patternFill patternType="solid">
        <fgColor rgb="FFB6D7A8"/>
        <bgColor rgb="FFB6D7A8"/>
      </patternFill>
    </fill>
    <fill>
      <patternFill patternType="solid">
        <fgColor rgb="FFA2C4C9"/>
        <bgColor rgb="FFA2C4C9"/>
      </patternFill>
    </fill>
    <fill>
      <patternFill patternType="solid">
        <fgColor rgb="FFCCCCCC"/>
        <bgColor rgb="FFCCCCCC"/>
      </patternFill>
    </fill>
    <fill>
      <patternFill patternType="solid">
        <fgColor rgb="FFD5A6BD"/>
        <bgColor rgb="FFD5A6BD"/>
      </patternFill>
    </fill>
    <fill>
      <patternFill patternType="solid">
        <fgColor rgb="FF93C47D"/>
        <bgColor rgb="FF93C47D"/>
      </patternFill>
    </fill>
    <fill>
      <patternFill patternType="solid">
        <fgColor rgb="FFC9DAF8"/>
        <bgColor rgb="FFC9DAF8"/>
      </patternFill>
    </fill>
    <fill>
      <patternFill patternType="solid">
        <fgColor rgb="FF6D9EEB"/>
        <bgColor rgb="FF6D9EEB"/>
      </patternFill>
    </fill>
    <fill>
      <patternFill patternType="solid">
        <fgColor rgb="FFCC3300"/>
        <bgColor indexed="64"/>
      </patternFill>
    </fill>
    <fill>
      <patternFill patternType="solid">
        <fgColor rgb="FFFFFF00"/>
        <bgColor indexed="64"/>
      </patternFill>
    </fill>
    <fill>
      <patternFill patternType="solid">
        <fgColor rgb="FFFFFF00"/>
        <bgColor rgb="FF00FFFF"/>
      </patternFill>
    </fill>
    <fill>
      <patternFill patternType="solid">
        <fgColor rgb="FFFFFF00"/>
        <bgColor rgb="FFFFFF00"/>
      </patternFill>
    </fill>
    <fill>
      <patternFill patternType="solid">
        <fgColor rgb="FF00B0F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FF99CC"/>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66FFFF"/>
        <bgColor indexed="64"/>
      </patternFill>
    </fill>
    <fill>
      <patternFill patternType="solid">
        <fgColor theme="4"/>
        <bgColor theme="0"/>
      </patternFill>
    </fill>
    <fill>
      <patternFill patternType="solid">
        <fgColor theme="0"/>
        <bgColor rgb="FFFFFFFF"/>
      </patternFill>
    </fill>
    <fill>
      <patternFill patternType="solid">
        <fgColor theme="0"/>
        <bgColor indexed="64"/>
      </patternFill>
    </fill>
    <fill>
      <patternFill patternType="solid">
        <fgColor theme="0"/>
        <bgColor rgb="FFEA9999"/>
      </patternFill>
    </fill>
    <fill>
      <patternFill patternType="solid">
        <fgColor theme="1"/>
        <bgColor indexed="64"/>
      </patternFill>
    </fill>
  </fills>
  <borders count="1">
    <border>
      <left/>
      <right/>
      <top/>
      <bottom/>
      <diagonal/>
    </border>
  </borders>
  <cellStyleXfs count="1">
    <xf numFmtId="0" fontId="0" fillId="0" borderId="0"/>
  </cellStyleXfs>
  <cellXfs count="39">
    <xf numFmtId="0" fontId="0" fillId="0" borderId="0" xfId="0"/>
    <xf numFmtId="0" fontId="1" fillId="0" borderId="0" xfId="0" applyFont="1" applyAlignment="1">
      <alignment horizontal="left"/>
    </xf>
    <xf numFmtId="0" fontId="4" fillId="2" borderId="0" xfId="0" applyFont="1" applyFill="1" applyAlignment="1">
      <alignment horizontal="left"/>
    </xf>
    <xf numFmtId="0" fontId="4" fillId="3" borderId="0" xfId="0" applyFont="1" applyFill="1" applyAlignment="1">
      <alignment horizontal="left"/>
    </xf>
    <xf numFmtId="0" fontId="4" fillId="4" borderId="0" xfId="0" applyFont="1" applyFill="1" applyAlignment="1">
      <alignment horizontal="left"/>
    </xf>
    <xf numFmtId="0" fontId="4" fillId="5" borderId="0" xfId="0" applyFont="1" applyFill="1" applyAlignment="1">
      <alignment horizontal="left"/>
    </xf>
    <xf numFmtId="0" fontId="4" fillId="6" borderId="0" xfId="0" applyFont="1" applyFill="1" applyAlignment="1">
      <alignment horizontal="left"/>
    </xf>
    <xf numFmtId="0" fontId="4" fillId="7" borderId="0" xfId="0" applyFont="1" applyFill="1" applyAlignment="1">
      <alignment horizontal="left"/>
    </xf>
    <xf numFmtId="0" fontId="4" fillId="8" borderId="0" xfId="0" applyFont="1" applyFill="1" applyAlignment="1">
      <alignment horizontal="left"/>
    </xf>
    <xf numFmtId="0" fontId="4" fillId="9" borderId="0" xfId="0" applyFont="1" applyFill="1" applyAlignment="1">
      <alignment horizontal="left"/>
    </xf>
    <xf numFmtId="0" fontId="4" fillId="10" borderId="0" xfId="0" applyFont="1" applyFill="1" applyAlignment="1">
      <alignment horizontal="left"/>
    </xf>
    <xf numFmtId="0" fontId="4" fillId="11" borderId="0" xfId="0" applyFont="1" applyFill="1" applyAlignment="1">
      <alignment horizontal="left"/>
    </xf>
    <xf numFmtId="0" fontId="3" fillId="11" borderId="0" xfId="0" applyFont="1" applyFill="1" applyAlignment="1">
      <alignment horizontal="left"/>
    </xf>
    <xf numFmtId="0" fontId="4" fillId="13" borderId="0" xfId="0" applyFont="1" applyFill="1" applyAlignment="1">
      <alignment horizontal="left"/>
    </xf>
    <xf numFmtId="0" fontId="4" fillId="14" borderId="0" xfId="0" applyFont="1" applyFill="1" applyAlignment="1">
      <alignment horizontal="left"/>
    </xf>
    <xf numFmtId="0" fontId="4" fillId="15" borderId="0" xfId="0" applyFont="1" applyFill="1" applyAlignment="1">
      <alignment horizontal="left"/>
    </xf>
    <xf numFmtId="0" fontId="0" fillId="0" borderId="0" xfId="0" pivotButton="1"/>
    <xf numFmtId="0" fontId="0" fillId="0" borderId="0" xfId="0" applyAlignment="1">
      <alignment horizontal="left"/>
    </xf>
    <xf numFmtId="0" fontId="0" fillId="0" borderId="0" xfId="0" applyNumberFormat="1"/>
    <xf numFmtId="0" fontId="0" fillId="0" borderId="0" xfId="0" applyAlignment="1"/>
    <xf numFmtId="166" fontId="0" fillId="0" borderId="0" xfId="0" applyNumberFormat="1"/>
    <xf numFmtId="1" fontId="0" fillId="0" borderId="0" xfId="0" applyNumberFormat="1"/>
    <xf numFmtId="164" fontId="4" fillId="25" borderId="0" xfId="0" applyNumberFormat="1" applyFont="1" applyFill="1" applyAlignment="1">
      <alignment horizontal="left"/>
    </xf>
    <xf numFmtId="165" fontId="4" fillId="25" borderId="0" xfId="0" applyNumberFormat="1" applyFont="1" applyFill="1" applyAlignment="1">
      <alignment horizontal="left"/>
    </xf>
    <xf numFmtId="0" fontId="5" fillId="26" borderId="0" xfId="0" applyFont="1" applyFill="1" applyAlignment="1">
      <alignment horizontal="left"/>
    </xf>
    <xf numFmtId="0" fontId="2" fillId="27" borderId="0" xfId="0" applyFont="1" applyFill="1" applyAlignment="1">
      <alignment horizontal="left"/>
    </xf>
    <xf numFmtId="0" fontId="4" fillId="28" borderId="0" xfId="0" applyFont="1" applyFill="1" applyAlignment="1">
      <alignment horizontal="left"/>
    </xf>
    <xf numFmtId="0" fontId="0" fillId="29" borderId="0" xfId="0" applyFill="1"/>
    <xf numFmtId="0" fontId="0" fillId="16" borderId="0" xfId="0" applyFill="1" applyAlignment="1">
      <alignment horizontal="center"/>
    </xf>
    <xf numFmtId="0" fontId="0" fillId="20" borderId="0" xfId="0" applyFill="1" applyAlignment="1">
      <alignment horizontal="center"/>
    </xf>
    <xf numFmtId="0" fontId="0" fillId="13" borderId="0" xfId="0" applyFill="1" applyAlignment="1">
      <alignment horizontal="center"/>
    </xf>
    <xf numFmtId="0" fontId="0" fillId="19" borderId="0" xfId="0" applyFill="1" applyAlignment="1">
      <alignment horizontal="center"/>
    </xf>
    <xf numFmtId="0" fontId="0" fillId="18" borderId="0" xfId="0" applyFill="1" applyAlignment="1">
      <alignment horizontal="center"/>
    </xf>
    <xf numFmtId="0" fontId="0" fillId="17" borderId="0" xfId="0" applyFill="1" applyAlignment="1">
      <alignment horizontal="center"/>
    </xf>
    <xf numFmtId="0" fontId="0" fillId="12" borderId="0" xfId="0" applyFill="1" applyAlignment="1">
      <alignment horizontal="center"/>
    </xf>
    <xf numFmtId="0" fontId="0" fillId="24" borderId="0" xfId="0" applyFill="1" applyAlignment="1">
      <alignment horizontal="center"/>
    </xf>
    <xf numFmtId="0" fontId="0" fillId="23" borderId="0" xfId="0" applyFill="1" applyAlignment="1">
      <alignment horizontal="center"/>
    </xf>
    <xf numFmtId="0" fontId="0" fillId="22" borderId="0" xfId="0" applyFill="1" applyAlignment="1">
      <alignment horizontal="center"/>
    </xf>
    <xf numFmtId="0" fontId="0" fillId="21" borderId="0" xfId="0" applyFill="1" applyAlignment="1">
      <alignment horizontal="center"/>
    </xf>
  </cellXfs>
  <cellStyles count="1">
    <cellStyle name="Normal" xfId="0" builtinId="0"/>
  </cellStyles>
  <dxfs count="15">
    <dxf>
      <numFmt numFmtId="1" formatCode="0"/>
    </dxf>
    <dxf>
      <numFmt numFmtId="166" formatCode="0.0000"/>
    </dxf>
    <dxf>
      <numFmt numFmtId="1" formatCode="0"/>
    </dxf>
    <dxf>
      <numFmt numFmtId="166" formatCode="0.0000"/>
    </dxf>
    <dxf>
      <numFmt numFmtId="1" formatCode="0"/>
    </dxf>
    <dxf>
      <numFmt numFmtId="166" formatCode="0.0000"/>
    </dxf>
    <dxf>
      <numFmt numFmtId="1" formatCode="0"/>
    </dxf>
    <dxf>
      <numFmt numFmtId="166" formatCode="0.0000"/>
    </dxf>
    <dxf>
      <numFmt numFmtId="1" formatCode="0"/>
    </dxf>
    <dxf>
      <numFmt numFmtId="166" formatCode="0.0000"/>
    </dxf>
    <dxf>
      <numFmt numFmtId="1" formatCode="0"/>
    </dxf>
    <dxf>
      <numFmt numFmtId="166" formatCode="0.0000"/>
    </dxf>
    <dxf>
      <numFmt numFmtId="166" formatCode="0.0000"/>
    </dxf>
    <dxf>
      <numFmt numFmtId="1" formatCode="0"/>
    </dxf>
    <dxf>
      <fill>
        <patternFill patternType="solid">
          <fgColor rgb="FFB7E1CD"/>
          <bgColor rgb="FFB7E1CD"/>
        </patternFill>
      </fill>
    </dxf>
  </dxfs>
  <tableStyles count="0" defaultTableStyle="TableStyleMedium2" defaultPivotStyle="PivotStyleLight16"/>
  <colors>
    <mruColors>
      <color rgb="FFCC3300"/>
      <color rgb="FF66FFFF"/>
      <color rgb="FFFF99CC"/>
      <color rgb="FFB01C1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[AD_DROP RECOMMENDATION.xlsx]Reach&amp;Amount spent!PivotTable6</c:name>
    <c:fmtId val="2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'Reach&amp;Amount spent'!$B$1</c:f>
              <c:strCache>
                <c:ptCount val="1"/>
                <c:pt idx="0">
                  <c:v>Sum of Reach</c:v>
                </c:pt>
              </c:strCache>
            </c:strRef>
          </c:tx>
          <c:spPr>
            <a:solidFill>
              <a:schemeClr val="accent1"/>
            </a:solidFill>
            <a:ln>
              <a:noFill/>
            </a:ln>
            <a:effectLst/>
          </c:spPr>
          <c:invertIfNegative val="0"/>
          <c:cat>
            <c:strRef>
              <c:f>'Reach&amp;Amount spent'!$A$2:$A$13</c:f>
              <c:strCache>
                <c:ptCount val="11"/>
                <c:pt idx="0">
                  <c:v>Campaign 1</c:v>
                </c:pt>
                <c:pt idx="1">
                  <c:v>Campaign 10</c:v>
                </c:pt>
                <c:pt idx="2">
                  <c:v>Campaign 11</c:v>
                </c:pt>
                <c:pt idx="3">
                  <c:v>Campaign 2</c:v>
                </c:pt>
                <c:pt idx="4">
                  <c:v>Campaign 3</c:v>
                </c:pt>
                <c:pt idx="5">
                  <c:v>Campaign 4</c:v>
                </c:pt>
                <c:pt idx="6">
                  <c:v>Campaign 5</c:v>
                </c:pt>
                <c:pt idx="7">
                  <c:v>Campaign 6</c:v>
                </c:pt>
                <c:pt idx="8">
                  <c:v>Campaign 7</c:v>
                </c:pt>
                <c:pt idx="9">
                  <c:v>Campaign 8</c:v>
                </c:pt>
                <c:pt idx="10">
                  <c:v>Campaign 9</c:v>
                </c:pt>
              </c:strCache>
            </c:strRef>
          </c:cat>
          <c:val>
            <c:numRef>
              <c:f>'Reach&amp;Amount spent'!$B$2:$B$13</c:f>
              <c:numCache>
                <c:formatCode>0</c:formatCode>
                <c:ptCount val="11"/>
                <c:pt idx="0">
                  <c:v>23904</c:v>
                </c:pt>
                <c:pt idx="1">
                  <c:v>3636</c:v>
                </c:pt>
                <c:pt idx="2">
                  <c:v>2555</c:v>
                </c:pt>
                <c:pt idx="3">
                  <c:v>46494</c:v>
                </c:pt>
                <c:pt idx="4">
                  <c:v>3187</c:v>
                </c:pt>
                <c:pt idx="5">
                  <c:v>3307</c:v>
                </c:pt>
                <c:pt idx="6">
                  <c:v>15024</c:v>
                </c:pt>
                <c:pt idx="7">
                  <c:v>31831</c:v>
                </c:pt>
                <c:pt idx="8">
                  <c:v>29668</c:v>
                </c:pt>
                <c:pt idx="9">
                  <c:v>21929</c:v>
                </c:pt>
                <c:pt idx="10">
                  <c:v>7333</c:v>
                </c:pt>
              </c:numCache>
            </c:numRef>
          </c:val>
          <c:extLst>
            <c:ext xmlns:c16="http://schemas.microsoft.com/office/drawing/2014/chart" uri="{C3380CC4-5D6E-409C-BE32-E72D297353CC}">
              <c16:uniqueId val="{00000000-6882-4E66-90D1-E58D47D27C62}"/>
            </c:ext>
          </c:extLst>
        </c:ser>
        <c:ser>
          <c:idx val="1"/>
          <c:order val="1"/>
          <c:tx>
            <c:strRef>
              <c:f>'Reach&amp;Amount spent'!$C$1</c:f>
              <c:strCache>
                <c:ptCount val="1"/>
                <c:pt idx="0">
                  <c:v>Sum of Amount Spent in INR</c:v>
                </c:pt>
              </c:strCache>
            </c:strRef>
          </c:tx>
          <c:spPr>
            <a:solidFill>
              <a:schemeClr val="accent2"/>
            </a:solidFill>
            <a:ln>
              <a:noFill/>
            </a:ln>
            <a:effectLst/>
          </c:spPr>
          <c:invertIfNegative val="0"/>
          <c:cat>
            <c:strRef>
              <c:f>'Reach&amp;Amount spent'!$A$2:$A$13</c:f>
              <c:strCache>
                <c:ptCount val="11"/>
                <c:pt idx="0">
                  <c:v>Campaign 1</c:v>
                </c:pt>
                <c:pt idx="1">
                  <c:v>Campaign 10</c:v>
                </c:pt>
                <c:pt idx="2">
                  <c:v>Campaign 11</c:v>
                </c:pt>
                <c:pt idx="3">
                  <c:v>Campaign 2</c:v>
                </c:pt>
                <c:pt idx="4">
                  <c:v>Campaign 3</c:v>
                </c:pt>
                <c:pt idx="5">
                  <c:v>Campaign 4</c:v>
                </c:pt>
                <c:pt idx="6">
                  <c:v>Campaign 5</c:v>
                </c:pt>
                <c:pt idx="7">
                  <c:v>Campaign 6</c:v>
                </c:pt>
                <c:pt idx="8">
                  <c:v>Campaign 7</c:v>
                </c:pt>
                <c:pt idx="9">
                  <c:v>Campaign 8</c:v>
                </c:pt>
                <c:pt idx="10">
                  <c:v>Campaign 9</c:v>
                </c:pt>
              </c:strCache>
            </c:strRef>
          </c:cat>
          <c:val>
            <c:numRef>
              <c:f>'Reach&amp;Amount spent'!$C$2:$C$13</c:f>
              <c:numCache>
                <c:formatCode>0</c:formatCode>
                <c:ptCount val="11"/>
                <c:pt idx="0">
                  <c:v>2333.33</c:v>
                </c:pt>
                <c:pt idx="1">
                  <c:v>856.67000000000007</c:v>
                </c:pt>
                <c:pt idx="2">
                  <c:v>897.68</c:v>
                </c:pt>
                <c:pt idx="3">
                  <c:v>1579.02</c:v>
                </c:pt>
                <c:pt idx="4">
                  <c:v>850.68000000000006</c:v>
                </c:pt>
                <c:pt idx="5">
                  <c:v>923.96</c:v>
                </c:pt>
                <c:pt idx="6">
                  <c:v>837.78000000000009</c:v>
                </c:pt>
                <c:pt idx="7">
                  <c:v>955.21</c:v>
                </c:pt>
                <c:pt idx="8">
                  <c:v>1035.24</c:v>
                </c:pt>
                <c:pt idx="9">
                  <c:v>942.78</c:v>
                </c:pt>
                <c:pt idx="10">
                  <c:v>876.26</c:v>
                </c:pt>
              </c:numCache>
            </c:numRef>
          </c:val>
          <c:extLst>
            <c:ext xmlns:c16="http://schemas.microsoft.com/office/drawing/2014/chart" uri="{C3380CC4-5D6E-409C-BE32-E72D297353CC}">
              <c16:uniqueId val="{00000001-6882-4E66-90D1-E58D47D27C62}"/>
            </c:ext>
          </c:extLst>
        </c:ser>
        <c:dLbls>
          <c:showLegendKey val="0"/>
          <c:showVal val="0"/>
          <c:showCatName val="0"/>
          <c:showSerName val="0"/>
          <c:showPercent val="0"/>
          <c:showBubbleSize val="0"/>
        </c:dLbls>
        <c:gapWidth val="150"/>
        <c:overlap val="100"/>
        <c:axId val="626544488"/>
        <c:axId val="626545144"/>
      </c:barChart>
      <c:catAx>
        <c:axId val="626544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626545144"/>
        <c:crosses val="autoZero"/>
        <c:auto val="1"/>
        <c:lblAlgn val="ctr"/>
        <c:lblOffset val="100"/>
        <c:noMultiLvlLbl val="0"/>
      </c:catAx>
      <c:valAx>
        <c:axId val="6265451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626544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[AD_DROP RECOMMENDATION.xlsx]CPR!PivotTable1</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CPR!$B$3</c:f>
              <c:strCache>
                <c:ptCount val="1"/>
                <c:pt idx="0">
                  <c:v>Total</c:v>
                </c:pt>
              </c:strCache>
            </c:strRef>
          </c:tx>
          <c:spPr>
            <a:solidFill>
              <a:schemeClr val="accent1"/>
            </a:solidFill>
            <a:ln>
              <a:noFill/>
            </a:ln>
            <a:effectLst/>
          </c:spPr>
          <c:invertIfNegative val="0"/>
          <c:cat>
            <c:strRef>
              <c:f>CPR!$A$4:$A$15</c:f>
              <c:strCache>
                <c:ptCount val="11"/>
                <c:pt idx="0">
                  <c:v>Campaign 6</c:v>
                </c:pt>
                <c:pt idx="1">
                  <c:v>Campaign 8</c:v>
                </c:pt>
                <c:pt idx="2">
                  <c:v>Campaign 2</c:v>
                </c:pt>
                <c:pt idx="3">
                  <c:v>Campaign 7</c:v>
                </c:pt>
                <c:pt idx="4">
                  <c:v>Campaign 5</c:v>
                </c:pt>
                <c:pt idx="5">
                  <c:v>Campaign 1</c:v>
                </c:pt>
                <c:pt idx="6">
                  <c:v>Campaign 4</c:v>
                </c:pt>
                <c:pt idx="7">
                  <c:v>Campaign 9</c:v>
                </c:pt>
                <c:pt idx="8">
                  <c:v>Campaign 11</c:v>
                </c:pt>
                <c:pt idx="9">
                  <c:v>Campaign 10</c:v>
                </c:pt>
                <c:pt idx="10">
                  <c:v>Campaign 3</c:v>
                </c:pt>
              </c:strCache>
            </c:strRef>
          </c:cat>
          <c:val>
            <c:numRef>
              <c:f>CPR!$B$4:$B$15</c:f>
              <c:numCache>
                <c:formatCode>General</c:formatCode>
                <c:ptCount val="11"/>
                <c:pt idx="0">
                  <c:v>2.11</c:v>
                </c:pt>
                <c:pt idx="1">
                  <c:v>2.69</c:v>
                </c:pt>
                <c:pt idx="2">
                  <c:v>3.1</c:v>
                </c:pt>
                <c:pt idx="3">
                  <c:v>5.9899999999999993</c:v>
                </c:pt>
                <c:pt idx="4">
                  <c:v>11.91</c:v>
                </c:pt>
                <c:pt idx="5">
                  <c:v>20.52</c:v>
                </c:pt>
                <c:pt idx="6">
                  <c:v>23.79</c:v>
                </c:pt>
                <c:pt idx="7">
                  <c:v>28.05</c:v>
                </c:pt>
                <c:pt idx="8">
                  <c:v>28.71</c:v>
                </c:pt>
                <c:pt idx="9">
                  <c:v>55.95</c:v>
                </c:pt>
                <c:pt idx="10">
                  <c:v>69.319999999999993</c:v>
                </c:pt>
              </c:numCache>
            </c:numRef>
          </c:val>
          <c:extLst>
            <c:ext xmlns:c16="http://schemas.microsoft.com/office/drawing/2014/chart" uri="{C3380CC4-5D6E-409C-BE32-E72D297353CC}">
              <c16:uniqueId val="{00000000-C9B4-4A2F-AE04-ECA7619B005B}"/>
            </c:ext>
          </c:extLst>
        </c:ser>
        <c:dLbls>
          <c:showLegendKey val="0"/>
          <c:showVal val="0"/>
          <c:showCatName val="0"/>
          <c:showSerName val="0"/>
          <c:showPercent val="0"/>
          <c:showBubbleSize val="0"/>
        </c:dLbls>
        <c:gapWidth val="219"/>
        <c:overlap val="-27"/>
        <c:axId val="618661760"/>
        <c:axId val="618662088"/>
      </c:barChart>
      <c:catAx>
        <c:axId val="61866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618662088"/>
        <c:crosses val="autoZero"/>
        <c:auto val="1"/>
        <c:lblAlgn val="ctr"/>
        <c:lblOffset val="100"/>
        <c:noMultiLvlLbl val="0"/>
      </c:catAx>
      <c:valAx>
        <c:axId val="618662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618661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[AD_DROP RECOMMENDATION.xlsx]CPC!PivotTable3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COST PER CLICK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CPC!$B$3</c:f>
              <c:strCache>
                <c:ptCount val="1"/>
                <c:pt idx="0">
                  <c:v>Total</c:v>
                </c:pt>
              </c:strCache>
            </c:strRef>
          </c:tx>
          <c:spPr>
            <a:solidFill>
              <a:schemeClr val="accent1"/>
            </a:solidFill>
            <a:ln>
              <a:noFill/>
            </a:ln>
            <a:effectLst/>
          </c:spPr>
          <c:invertIfNegative val="0"/>
          <c:cat>
            <c:strRef>
              <c:f>CPC!$A$4:$A$15</c:f>
              <c:strCache>
                <c:ptCount val="11"/>
                <c:pt idx="0">
                  <c:v>Campaign 8</c:v>
                </c:pt>
                <c:pt idx="1">
                  <c:v>Campaign 2</c:v>
                </c:pt>
                <c:pt idx="2">
                  <c:v>Campaign 6</c:v>
                </c:pt>
                <c:pt idx="3">
                  <c:v>Campaign 7</c:v>
                </c:pt>
                <c:pt idx="4">
                  <c:v>Campaign 5</c:v>
                </c:pt>
                <c:pt idx="5">
                  <c:v>Campaign 1</c:v>
                </c:pt>
                <c:pt idx="6">
                  <c:v>Campaign 9</c:v>
                </c:pt>
                <c:pt idx="7">
                  <c:v>Campaign 11</c:v>
                </c:pt>
                <c:pt idx="8">
                  <c:v>Campaign 4</c:v>
                </c:pt>
                <c:pt idx="9">
                  <c:v>Campaign 10</c:v>
                </c:pt>
                <c:pt idx="10">
                  <c:v>Campaign 3</c:v>
                </c:pt>
              </c:strCache>
            </c:strRef>
          </c:cat>
          <c:val>
            <c:numRef>
              <c:f>CPC!$B$4:$B$15</c:f>
              <c:numCache>
                <c:formatCode>General</c:formatCode>
                <c:ptCount val="11"/>
                <c:pt idx="0">
                  <c:v>1.0427242699999999</c:v>
                </c:pt>
                <c:pt idx="1">
                  <c:v>1.24230873</c:v>
                </c:pt>
                <c:pt idx="2">
                  <c:v>1.3488614299999999</c:v>
                </c:pt>
                <c:pt idx="3">
                  <c:v>2.1667277899999999</c:v>
                </c:pt>
                <c:pt idx="4">
                  <c:v>3.8510243500000003</c:v>
                </c:pt>
                <c:pt idx="5">
                  <c:v>7.3421097900000003</c:v>
                </c:pt>
                <c:pt idx="6">
                  <c:v>10.75425815</c:v>
                </c:pt>
                <c:pt idx="7">
                  <c:v>14.438605090000001</c:v>
                </c:pt>
                <c:pt idx="8">
                  <c:v>16.512725230000001</c:v>
                </c:pt>
                <c:pt idx="9">
                  <c:v>22.355507249999999</c:v>
                </c:pt>
                <c:pt idx="10">
                  <c:v>23.7644527</c:v>
                </c:pt>
              </c:numCache>
            </c:numRef>
          </c:val>
          <c:extLst>
            <c:ext xmlns:c16="http://schemas.microsoft.com/office/drawing/2014/chart" uri="{C3380CC4-5D6E-409C-BE32-E72D297353CC}">
              <c16:uniqueId val="{00000000-AAA0-4525-BB76-99B5E0142DD6}"/>
            </c:ext>
          </c:extLst>
        </c:ser>
        <c:dLbls>
          <c:showLegendKey val="0"/>
          <c:showVal val="0"/>
          <c:showCatName val="0"/>
          <c:showSerName val="0"/>
          <c:showPercent val="0"/>
          <c:showBubbleSize val="0"/>
        </c:dLbls>
        <c:gapWidth val="219"/>
        <c:overlap val="-27"/>
        <c:axId val="560472864"/>
        <c:axId val="560479424"/>
      </c:barChart>
      <c:catAx>
        <c:axId val="560472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560479424"/>
        <c:crosses val="autoZero"/>
        <c:auto val="1"/>
        <c:lblAlgn val="ctr"/>
        <c:lblOffset val="100"/>
        <c:noMultiLvlLbl val="0"/>
      </c:catAx>
      <c:valAx>
        <c:axId val="56047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560472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[AD_DROP RECOMMENDATION.xlsx]Unique CTR!PivotTable5</c:name>
    <c:fmtId val="3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'Unique CTR'!$B$3</c:f>
              <c:strCache>
                <c:ptCount val="1"/>
                <c:pt idx="0">
                  <c:v>Total</c:v>
                </c:pt>
              </c:strCache>
            </c:strRef>
          </c:tx>
          <c:spPr>
            <a:solidFill>
              <a:schemeClr val="accent1"/>
            </a:solidFill>
            <a:ln>
              <a:noFill/>
            </a:ln>
            <a:effectLst/>
          </c:spPr>
          <c:invertIfNegative val="0"/>
          <c:cat>
            <c:strRef>
              <c:f>'Unique CTR'!$A$4:$A$15</c:f>
              <c:strCache>
                <c:ptCount val="11"/>
                <c:pt idx="0">
                  <c:v>Campaign 9</c:v>
                </c:pt>
                <c:pt idx="1">
                  <c:v>Campaign 6</c:v>
                </c:pt>
                <c:pt idx="2">
                  <c:v>Campaign 10</c:v>
                </c:pt>
                <c:pt idx="3">
                  <c:v>Campaign 5</c:v>
                </c:pt>
                <c:pt idx="4">
                  <c:v>Campaign 7</c:v>
                </c:pt>
                <c:pt idx="5">
                  <c:v>Campaign 3</c:v>
                </c:pt>
                <c:pt idx="6">
                  <c:v>Campaign 1</c:v>
                </c:pt>
                <c:pt idx="7">
                  <c:v>Campaign 4</c:v>
                </c:pt>
                <c:pt idx="8">
                  <c:v>Campaign 2</c:v>
                </c:pt>
                <c:pt idx="9">
                  <c:v>Campaign 11</c:v>
                </c:pt>
                <c:pt idx="10">
                  <c:v>Campaign 8</c:v>
                </c:pt>
              </c:strCache>
            </c:strRef>
          </c:cat>
          <c:val>
            <c:numRef>
              <c:f>'Unique CTR'!$B$4:$B$15</c:f>
              <c:numCache>
                <c:formatCode>0.0000</c:formatCode>
                <c:ptCount val="11"/>
                <c:pt idx="0">
                  <c:v>7.6500061199999987</c:v>
                </c:pt>
                <c:pt idx="1">
                  <c:v>8.2752201899999989</c:v>
                </c:pt>
                <c:pt idx="2">
                  <c:v>10.189331729999999</c:v>
                </c:pt>
                <c:pt idx="3">
                  <c:v>11.17901958</c:v>
                </c:pt>
                <c:pt idx="4">
                  <c:v>12.229233140000002</c:v>
                </c:pt>
                <c:pt idx="5">
                  <c:v>12.729516419999999</c:v>
                </c:pt>
                <c:pt idx="6">
                  <c:v>17.414205930000001</c:v>
                </c:pt>
                <c:pt idx="7">
                  <c:v>17.659132390000003</c:v>
                </c:pt>
                <c:pt idx="8">
                  <c:v>18.275484120000002</c:v>
                </c:pt>
                <c:pt idx="9">
                  <c:v>26.063625440000003</c:v>
                </c:pt>
                <c:pt idx="10">
                  <c:v>28.078126660000002</c:v>
                </c:pt>
              </c:numCache>
            </c:numRef>
          </c:val>
          <c:extLst>
            <c:ext xmlns:c16="http://schemas.microsoft.com/office/drawing/2014/chart" uri="{C3380CC4-5D6E-409C-BE32-E72D297353CC}">
              <c16:uniqueId val="{00000000-4DA4-48F8-B52A-A0EB9034735D}"/>
            </c:ext>
          </c:extLst>
        </c:ser>
        <c:dLbls>
          <c:showLegendKey val="0"/>
          <c:showVal val="0"/>
          <c:showCatName val="0"/>
          <c:showSerName val="0"/>
          <c:showPercent val="0"/>
          <c:showBubbleSize val="0"/>
        </c:dLbls>
        <c:gapWidth val="219"/>
        <c:overlap val="-27"/>
        <c:axId val="560616024"/>
        <c:axId val="560616680"/>
      </c:barChart>
      <c:catAx>
        <c:axId val="560616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560616680"/>
        <c:crosses val="autoZero"/>
        <c:auto val="1"/>
        <c:lblAlgn val="ctr"/>
        <c:lblOffset val="100"/>
        <c:noMultiLvlLbl val="0"/>
      </c:catAx>
      <c:valAx>
        <c:axId val="560616680"/>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560616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[AD_DROP RECOMMENDATION.xlsx]Click&amp;U.click!PivotTable2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'Click&amp;U.click'!$B$3</c:f>
              <c:strCache>
                <c:ptCount val="1"/>
                <c:pt idx="0">
                  <c:v>Sum of Clicks</c:v>
                </c:pt>
              </c:strCache>
            </c:strRef>
          </c:tx>
          <c:spPr>
            <a:solidFill>
              <a:schemeClr val="accent1"/>
            </a:solidFill>
            <a:ln>
              <a:noFill/>
            </a:ln>
            <a:effectLst/>
          </c:spPr>
          <c:invertIfNegative val="0"/>
          <c:cat>
            <c:strRef>
              <c:f>'Click&amp;U.click'!$A$4:$A$15</c:f>
              <c:strCache>
                <c:ptCount val="11"/>
                <c:pt idx="0">
                  <c:v>Campaign 3</c:v>
                </c:pt>
                <c:pt idx="1">
                  <c:v>Campaign 10</c:v>
                </c:pt>
                <c:pt idx="2">
                  <c:v>Campaign 4</c:v>
                </c:pt>
                <c:pt idx="3">
                  <c:v>Campaign 11</c:v>
                </c:pt>
                <c:pt idx="4">
                  <c:v>Campaign 9</c:v>
                </c:pt>
                <c:pt idx="5">
                  <c:v>Campaign 5</c:v>
                </c:pt>
                <c:pt idx="6">
                  <c:v>Campaign 1</c:v>
                </c:pt>
                <c:pt idx="7">
                  <c:v>Campaign 6</c:v>
                </c:pt>
                <c:pt idx="8">
                  <c:v>Campaign 7</c:v>
                </c:pt>
                <c:pt idx="9">
                  <c:v>Campaign 8</c:v>
                </c:pt>
                <c:pt idx="10">
                  <c:v>Campaign 2</c:v>
                </c:pt>
              </c:strCache>
            </c:strRef>
          </c:cat>
          <c:val>
            <c:numRef>
              <c:f>'Click&amp;U.click'!$B$4:$B$15</c:f>
              <c:numCache>
                <c:formatCode>General</c:formatCode>
                <c:ptCount val="11"/>
                <c:pt idx="0">
                  <c:v>119</c:v>
                </c:pt>
                <c:pt idx="1">
                  <c:v>121</c:v>
                </c:pt>
                <c:pt idx="2">
                  <c:v>171</c:v>
                </c:pt>
                <c:pt idx="3">
                  <c:v>178</c:v>
                </c:pt>
                <c:pt idx="4">
                  <c:v>242</c:v>
                </c:pt>
                <c:pt idx="5">
                  <c:v>648</c:v>
                </c:pt>
                <c:pt idx="6">
                  <c:v>1218</c:v>
                </c:pt>
                <c:pt idx="7">
                  <c:v>1400</c:v>
                </c:pt>
                <c:pt idx="8">
                  <c:v>1420</c:v>
                </c:pt>
                <c:pt idx="9">
                  <c:v>2765</c:v>
                </c:pt>
                <c:pt idx="10">
                  <c:v>3743</c:v>
                </c:pt>
              </c:numCache>
            </c:numRef>
          </c:val>
          <c:extLst>
            <c:ext xmlns:c16="http://schemas.microsoft.com/office/drawing/2014/chart" uri="{C3380CC4-5D6E-409C-BE32-E72D297353CC}">
              <c16:uniqueId val="{00000000-2C15-4967-82D2-458C3D7C03F7}"/>
            </c:ext>
          </c:extLst>
        </c:ser>
        <c:ser>
          <c:idx val="1"/>
          <c:order val="1"/>
          <c:tx>
            <c:strRef>
              <c:f>'Click&amp;U.click'!$C$3</c:f>
              <c:strCache>
                <c:ptCount val="1"/>
                <c:pt idx="0">
                  <c:v>Sum of Unique Clicks</c:v>
                </c:pt>
              </c:strCache>
            </c:strRef>
          </c:tx>
          <c:spPr>
            <a:solidFill>
              <a:schemeClr val="accent2"/>
            </a:solidFill>
            <a:ln>
              <a:noFill/>
            </a:ln>
            <a:effectLst/>
          </c:spPr>
          <c:invertIfNegative val="0"/>
          <c:cat>
            <c:strRef>
              <c:f>'Click&amp;U.click'!$A$4:$A$15</c:f>
              <c:strCache>
                <c:ptCount val="11"/>
                <c:pt idx="0">
                  <c:v>Campaign 3</c:v>
                </c:pt>
                <c:pt idx="1">
                  <c:v>Campaign 10</c:v>
                </c:pt>
                <c:pt idx="2">
                  <c:v>Campaign 4</c:v>
                </c:pt>
                <c:pt idx="3">
                  <c:v>Campaign 11</c:v>
                </c:pt>
                <c:pt idx="4">
                  <c:v>Campaign 9</c:v>
                </c:pt>
                <c:pt idx="5">
                  <c:v>Campaign 5</c:v>
                </c:pt>
                <c:pt idx="6">
                  <c:v>Campaign 1</c:v>
                </c:pt>
                <c:pt idx="7">
                  <c:v>Campaign 6</c:v>
                </c:pt>
                <c:pt idx="8">
                  <c:v>Campaign 7</c:v>
                </c:pt>
                <c:pt idx="9">
                  <c:v>Campaign 8</c:v>
                </c:pt>
                <c:pt idx="10">
                  <c:v>Campaign 2</c:v>
                </c:pt>
              </c:strCache>
            </c:strRef>
          </c:cat>
          <c:val>
            <c:numRef>
              <c:f>'Click&amp;U.click'!$C$4:$C$15</c:f>
              <c:numCache>
                <c:formatCode>General</c:formatCode>
                <c:ptCount val="11"/>
                <c:pt idx="0">
                  <c:v>109</c:v>
                </c:pt>
                <c:pt idx="1">
                  <c:v>105</c:v>
                </c:pt>
                <c:pt idx="2">
                  <c:v>146</c:v>
                </c:pt>
                <c:pt idx="3">
                  <c:v>156</c:v>
                </c:pt>
                <c:pt idx="4">
                  <c:v>194</c:v>
                </c:pt>
                <c:pt idx="5">
                  <c:v>552</c:v>
                </c:pt>
                <c:pt idx="6">
                  <c:v>967</c:v>
                </c:pt>
                <c:pt idx="7">
                  <c:v>1238</c:v>
                </c:pt>
                <c:pt idx="8">
                  <c:v>1146</c:v>
                </c:pt>
                <c:pt idx="9">
                  <c:v>2058</c:v>
                </c:pt>
                <c:pt idx="10">
                  <c:v>2833</c:v>
                </c:pt>
              </c:numCache>
            </c:numRef>
          </c:val>
          <c:extLst>
            <c:ext xmlns:c16="http://schemas.microsoft.com/office/drawing/2014/chart" uri="{C3380CC4-5D6E-409C-BE32-E72D297353CC}">
              <c16:uniqueId val="{00000001-2C15-4967-82D2-458C3D7C03F7}"/>
            </c:ext>
          </c:extLst>
        </c:ser>
        <c:dLbls>
          <c:showLegendKey val="0"/>
          <c:showVal val="0"/>
          <c:showCatName val="0"/>
          <c:showSerName val="0"/>
          <c:showPercent val="0"/>
          <c:showBubbleSize val="0"/>
        </c:dLbls>
        <c:gapWidth val="219"/>
        <c:overlap val="-27"/>
        <c:axId val="614232768"/>
        <c:axId val="614234080"/>
      </c:barChart>
      <c:catAx>
        <c:axId val="614232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614234080"/>
        <c:crosses val="autoZero"/>
        <c:auto val="1"/>
        <c:lblAlgn val="ctr"/>
        <c:lblOffset val="100"/>
        <c:noMultiLvlLbl val="0"/>
      </c:catAx>
      <c:valAx>
        <c:axId val="61423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614232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[AD_DROP RECOMMENDATION.xlsx]CPR!PivotTable1</c:name>
    <c:fmtId val="1"/>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C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a:outerShdw blurRad="57150" dist="19050" dir="5400000" algn="ctr" rotWithShape="0">
              <a:srgbClr val="000000">
                <a:alpha val="63000"/>
              </a:srgbClr>
            </a:outerShdw>
          </a:effectLst>
        </c:spPr>
      </c:pivotFmt>
      <c:pivotFmt>
        <c:idx val="3"/>
        <c:spPr>
          <a:solidFill>
            <a:schemeClr val="accent1">
              <a:lumMod val="75000"/>
            </a:schemeClr>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CPR!$B$3</c:f>
              <c:strCache>
                <c:ptCount val="1"/>
                <c:pt idx="0">
                  <c:v>Total</c:v>
                </c:pt>
              </c:strCache>
            </c:strRef>
          </c:tx>
          <c:spPr>
            <a:solidFill>
              <a:schemeClr val="accent1">
                <a:lumMod val="40000"/>
                <a:lumOff val="60000"/>
              </a:schemeClr>
            </a:solidFill>
            <a:ln>
              <a:noFill/>
            </a:ln>
            <a:effectLst>
              <a:outerShdw blurRad="57150" dist="19050" dir="5400000" algn="ctr" rotWithShape="0">
                <a:srgbClr val="000000">
                  <a:alpha val="63000"/>
                </a:srgbClr>
              </a:outerShdw>
            </a:effectLst>
          </c:spPr>
          <c:invertIfNegative val="0"/>
          <c:dPt>
            <c:idx val="9"/>
            <c:invertIfNegative val="0"/>
            <c:bubble3D val="0"/>
            <c:spPr>
              <a:solidFill>
                <a:schemeClr val="accent1">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7E9D-483F-8730-4B35CD779E74}"/>
              </c:ext>
            </c:extLst>
          </c:dPt>
          <c:dPt>
            <c:idx val="10"/>
            <c:invertIfNegative val="0"/>
            <c:bubble3D val="0"/>
            <c:spPr>
              <a:solidFill>
                <a:schemeClr val="accent1">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E9D-483F-8730-4B35CD779E74}"/>
              </c:ext>
            </c:extLst>
          </c:dPt>
          <c:cat>
            <c:strRef>
              <c:f>CPR!$A$4:$A$15</c:f>
              <c:strCache>
                <c:ptCount val="11"/>
                <c:pt idx="0">
                  <c:v>Campaign 6</c:v>
                </c:pt>
                <c:pt idx="1">
                  <c:v>Campaign 8</c:v>
                </c:pt>
                <c:pt idx="2">
                  <c:v>Campaign 2</c:v>
                </c:pt>
                <c:pt idx="3">
                  <c:v>Campaign 7</c:v>
                </c:pt>
                <c:pt idx="4">
                  <c:v>Campaign 5</c:v>
                </c:pt>
                <c:pt idx="5">
                  <c:v>Campaign 1</c:v>
                </c:pt>
                <c:pt idx="6">
                  <c:v>Campaign 4</c:v>
                </c:pt>
                <c:pt idx="7">
                  <c:v>Campaign 9</c:v>
                </c:pt>
                <c:pt idx="8">
                  <c:v>Campaign 11</c:v>
                </c:pt>
                <c:pt idx="9">
                  <c:v>Campaign 10</c:v>
                </c:pt>
                <c:pt idx="10">
                  <c:v>Campaign 3</c:v>
                </c:pt>
              </c:strCache>
            </c:strRef>
          </c:cat>
          <c:val>
            <c:numRef>
              <c:f>CPR!$B$4:$B$15</c:f>
              <c:numCache>
                <c:formatCode>General</c:formatCode>
                <c:ptCount val="11"/>
                <c:pt idx="0">
                  <c:v>2.11</c:v>
                </c:pt>
                <c:pt idx="1">
                  <c:v>2.69</c:v>
                </c:pt>
                <c:pt idx="2">
                  <c:v>3.1</c:v>
                </c:pt>
                <c:pt idx="3">
                  <c:v>5.9899999999999993</c:v>
                </c:pt>
                <c:pt idx="4">
                  <c:v>11.91</c:v>
                </c:pt>
                <c:pt idx="5">
                  <c:v>20.52</c:v>
                </c:pt>
                <c:pt idx="6">
                  <c:v>23.79</c:v>
                </c:pt>
                <c:pt idx="7">
                  <c:v>28.05</c:v>
                </c:pt>
                <c:pt idx="8">
                  <c:v>28.71</c:v>
                </c:pt>
                <c:pt idx="9">
                  <c:v>55.95</c:v>
                </c:pt>
                <c:pt idx="10">
                  <c:v>69.319999999999993</c:v>
                </c:pt>
              </c:numCache>
            </c:numRef>
          </c:val>
          <c:extLst>
            <c:ext xmlns:c16="http://schemas.microsoft.com/office/drawing/2014/chart" uri="{C3380CC4-5D6E-409C-BE32-E72D297353CC}">
              <c16:uniqueId val="{00000000-6F44-4608-9778-CE988153CC0F}"/>
            </c:ext>
          </c:extLst>
        </c:ser>
        <c:dLbls>
          <c:showLegendKey val="0"/>
          <c:showVal val="0"/>
          <c:showCatName val="0"/>
          <c:showSerName val="0"/>
          <c:showPercent val="0"/>
          <c:showBubbleSize val="0"/>
        </c:dLbls>
        <c:gapWidth val="115"/>
        <c:overlap val="-20"/>
        <c:axId val="618661760"/>
        <c:axId val="618662088"/>
      </c:barChart>
      <c:catAx>
        <c:axId val="61866176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618662088"/>
        <c:crosses val="autoZero"/>
        <c:auto val="1"/>
        <c:lblAlgn val="ctr"/>
        <c:lblOffset val="100"/>
        <c:noMultiLvlLbl val="0"/>
      </c:catAx>
      <c:valAx>
        <c:axId val="618662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618661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[AD_DROP RECOMMENDATION.xlsx]CPR!PivotTable1</c:name>
    <c:fmtId val="1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Cost</a:t>
            </a:r>
            <a:r>
              <a:rPr lang="en-US" baseline="0"/>
              <a:t> Per Result(CPR) by Campaign ID</a:t>
            </a:r>
            <a:endParaRPr lang="en-US"/>
          </a:p>
        </c:rich>
      </c:tx>
      <c:layout>
        <c:manualLayout>
          <c:xMode val="edge"/>
          <c:yMode val="edge"/>
          <c:x val="8.8210892127549658E-4"/>
          <c:y val="6.848908037438716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C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a:outerShdw blurRad="57150" dist="19050" dir="5400000" algn="ctr" rotWithShape="0">
              <a:srgbClr val="000000">
                <a:alpha val="63000"/>
              </a:srgbClr>
            </a:outerShdw>
          </a:effectLst>
        </c:spPr>
      </c:pivotFmt>
      <c:pivotFmt>
        <c:idx val="3"/>
        <c:spPr>
          <a:solidFill>
            <a:schemeClr val="accent1">
              <a:lumMod val="75000"/>
            </a:schemeClr>
          </a:solidFill>
          <a:ln>
            <a:noFill/>
          </a:ln>
          <a:effectLst>
            <a:outerShdw blurRad="57150" dist="19050" dir="5400000" algn="ctr" rotWithShape="0">
              <a:srgbClr val="000000">
                <a:alpha val="63000"/>
              </a:srgbClr>
            </a:outerShdw>
          </a:effectLst>
        </c:spPr>
      </c:pivotFmt>
      <c:pivotFmt>
        <c:idx val="4"/>
        <c:spPr>
          <a:solidFill>
            <a:schemeClr val="accent1">
              <a:lumMod val="40000"/>
              <a:lumOff val="6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a:noFill/>
          </a:ln>
          <a:effectLst>
            <a:outerShdw blurRad="57150" dist="19050" dir="5400000" algn="ctr" rotWithShape="0">
              <a:srgbClr val="000000">
                <a:alpha val="63000"/>
              </a:srgbClr>
            </a:outerShdw>
          </a:effectLst>
        </c:spPr>
      </c:pivotFmt>
      <c:pivotFmt>
        <c:idx val="6"/>
        <c:spPr>
          <a:solidFill>
            <a:schemeClr val="accent1">
              <a:lumMod val="75000"/>
            </a:schemeClr>
          </a:solidFill>
          <a:ln>
            <a:noFill/>
          </a:ln>
          <a:effectLst>
            <a:outerShdw blurRad="57150" dist="19050" dir="5400000" algn="ctr" rotWithShape="0">
              <a:srgbClr val="000000">
                <a:alpha val="63000"/>
              </a:srgbClr>
            </a:outerShdw>
          </a:effectLst>
        </c:spPr>
      </c:pivotFmt>
      <c:pivotFmt>
        <c:idx val="7"/>
        <c:spPr>
          <a:solidFill>
            <a:schemeClr val="accent1">
              <a:lumMod val="40000"/>
              <a:lumOff val="6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lumMod val="75000"/>
            </a:schemeClr>
          </a:solidFill>
          <a:ln>
            <a:noFill/>
          </a:ln>
          <a:effectLst>
            <a:outerShdw blurRad="57150" dist="19050" dir="5400000" algn="ctr" rotWithShape="0">
              <a:srgbClr val="000000">
                <a:alpha val="63000"/>
              </a:srgbClr>
            </a:outerShdw>
          </a:effectLst>
        </c:spPr>
      </c:pivotFmt>
      <c:pivotFmt>
        <c:idx val="9"/>
        <c:spPr>
          <a:solidFill>
            <a:schemeClr val="accent1">
              <a:lumMod val="75000"/>
            </a:schemeClr>
          </a:soli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CPR!$B$3</c:f>
              <c:strCache>
                <c:ptCount val="1"/>
                <c:pt idx="0">
                  <c:v>Total</c:v>
                </c:pt>
              </c:strCache>
            </c:strRef>
          </c:tx>
          <c:spPr>
            <a:solidFill>
              <a:schemeClr val="accent1">
                <a:lumMod val="40000"/>
                <a:lumOff val="60000"/>
              </a:schemeClr>
            </a:solidFill>
            <a:ln>
              <a:noFill/>
            </a:ln>
            <a:effectLst>
              <a:outerShdw blurRad="57150" dist="19050" dir="5400000" algn="ctr" rotWithShape="0">
                <a:srgbClr val="000000">
                  <a:alpha val="63000"/>
                </a:srgbClr>
              </a:outerShdw>
            </a:effectLst>
          </c:spPr>
          <c:invertIfNegative val="0"/>
          <c:dPt>
            <c:idx val="9"/>
            <c:invertIfNegative val="0"/>
            <c:bubble3D val="0"/>
            <c:spPr>
              <a:solidFill>
                <a:schemeClr val="accent1">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2E2-404C-836F-7121E85D1B6F}"/>
              </c:ext>
            </c:extLst>
          </c:dPt>
          <c:dPt>
            <c:idx val="10"/>
            <c:invertIfNegative val="0"/>
            <c:bubble3D val="0"/>
            <c:spPr>
              <a:solidFill>
                <a:schemeClr val="accent1">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2E2-404C-836F-7121E85D1B6F}"/>
              </c:ext>
            </c:extLst>
          </c:dPt>
          <c:cat>
            <c:strRef>
              <c:f>CPR!$A$4:$A$15</c:f>
              <c:strCache>
                <c:ptCount val="11"/>
                <c:pt idx="0">
                  <c:v>Campaign 6</c:v>
                </c:pt>
                <c:pt idx="1">
                  <c:v>Campaign 8</c:v>
                </c:pt>
                <c:pt idx="2">
                  <c:v>Campaign 2</c:v>
                </c:pt>
                <c:pt idx="3">
                  <c:v>Campaign 7</c:v>
                </c:pt>
                <c:pt idx="4">
                  <c:v>Campaign 5</c:v>
                </c:pt>
                <c:pt idx="5">
                  <c:v>Campaign 1</c:v>
                </c:pt>
                <c:pt idx="6">
                  <c:v>Campaign 4</c:v>
                </c:pt>
                <c:pt idx="7">
                  <c:v>Campaign 9</c:v>
                </c:pt>
                <c:pt idx="8">
                  <c:v>Campaign 11</c:v>
                </c:pt>
                <c:pt idx="9">
                  <c:v>Campaign 10</c:v>
                </c:pt>
                <c:pt idx="10">
                  <c:v>Campaign 3</c:v>
                </c:pt>
              </c:strCache>
            </c:strRef>
          </c:cat>
          <c:val>
            <c:numRef>
              <c:f>CPR!$B$4:$B$15</c:f>
              <c:numCache>
                <c:formatCode>General</c:formatCode>
                <c:ptCount val="11"/>
                <c:pt idx="0">
                  <c:v>2.11</c:v>
                </c:pt>
                <c:pt idx="1">
                  <c:v>2.69</c:v>
                </c:pt>
                <c:pt idx="2">
                  <c:v>3.1</c:v>
                </c:pt>
                <c:pt idx="3">
                  <c:v>5.9899999999999993</c:v>
                </c:pt>
                <c:pt idx="4">
                  <c:v>11.91</c:v>
                </c:pt>
                <c:pt idx="5">
                  <c:v>20.52</c:v>
                </c:pt>
                <c:pt idx="6">
                  <c:v>23.79</c:v>
                </c:pt>
                <c:pt idx="7">
                  <c:v>28.05</c:v>
                </c:pt>
                <c:pt idx="8">
                  <c:v>28.71</c:v>
                </c:pt>
                <c:pt idx="9">
                  <c:v>55.95</c:v>
                </c:pt>
                <c:pt idx="10">
                  <c:v>69.319999999999993</c:v>
                </c:pt>
              </c:numCache>
            </c:numRef>
          </c:val>
          <c:extLst>
            <c:ext xmlns:c16="http://schemas.microsoft.com/office/drawing/2014/chart" uri="{C3380CC4-5D6E-409C-BE32-E72D297353CC}">
              <c16:uniqueId val="{00000004-92E2-404C-836F-7121E85D1B6F}"/>
            </c:ext>
          </c:extLst>
        </c:ser>
        <c:dLbls>
          <c:showLegendKey val="0"/>
          <c:showVal val="0"/>
          <c:showCatName val="0"/>
          <c:showSerName val="0"/>
          <c:showPercent val="0"/>
          <c:showBubbleSize val="0"/>
        </c:dLbls>
        <c:gapWidth val="115"/>
        <c:axId val="618661760"/>
        <c:axId val="618662088"/>
      </c:barChart>
      <c:catAx>
        <c:axId val="6186617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618662088"/>
        <c:crosses val="autoZero"/>
        <c:auto val="1"/>
        <c:lblAlgn val="ctr"/>
        <c:lblOffset val="100"/>
        <c:noMultiLvlLbl val="0"/>
      </c:catAx>
      <c:valAx>
        <c:axId val="618662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Cost Per Result(CPR)</a:t>
                </a:r>
              </a:p>
            </c:rich>
          </c:tx>
          <c:layout>
            <c:manualLayout>
              <c:xMode val="edge"/>
              <c:yMode val="edge"/>
              <c:x val="1.3253810470510271E-2"/>
              <c:y val="0.40789580547714555"/>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618661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hade val="50000"/>
          <a:alpha val="0"/>
        </a:schemeClr>
      </a:solidFill>
      <a:round/>
    </a:ln>
    <a:effectLst/>
  </c:spPr>
  <c:txPr>
    <a:bodyPr/>
    <a:lstStyle/>
    <a:p>
      <a:pPr>
        <a:defRPr/>
      </a:pPr>
      <a:endParaRPr lang="en-CH"/>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[AD_DROP RECOMMENDATION.xlsx]CPC!PivotTable3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a:t>
            </a:r>
            <a:r>
              <a:rPr lang="en-US" baseline="0"/>
              <a:t> Per Click(CPC) by Campaign ID</a:t>
            </a:r>
            <a:endParaRPr lang="en-US"/>
          </a:p>
        </c:rich>
      </c:tx>
      <c:layout>
        <c:manualLayout>
          <c:xMode val="edge"/>
          <c:yMode val="edge"/>
          <c:x val="1.8055519932972521E-2"/>
          <c:y val="7.26710962931435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H"/>
        </a:p>
      </c:txPr>
    </c:title>
    <c:autoTitleDeleted val="0"/>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75000"/>
            </a:schemeClr>
          </a:solidFill>
          <a:ln>
            <a:noFill/>
          </a:ln>
          <a:effectLst/>
        </c:spPr>
      </c:pivotFmt>
    </c:pivotFmts>
    <c:plotArea>
      <c:layout/>
      <c:barChart>
        <c:barDir val="col"/>
        <c:grouping val="clustered"/>
        <c:varyColors val="0"/>
        <c:ser>
          <c:idx val="0"/>
          <c:order val="0"/>
          <c:tx>
            <c:strRef>
              <c:f>CPC!$B$3</c:f>
              <c:strCache>
                <c:ptCount val="1"/>
                <c:pt idx="0">
                  <c:v>Total</c:v>
                </c:pt>
              </c:strCache>
            </c:strRef>
          </c:tx>
          <c:spPr>
            <a:solidFill>
              <a:schemeClr val="accent1">
                <a:lumMod val="40000"/>
                <a:lumOff val="60000"/>
              </a:schemeClr>
            </a:solidFill>
            <a:ln>
              <a:noFill/>
            </a:ln>
            <a:effectLst/>
          </c:spPr>
          <c:invertIfNegative val="0"/>
          <c:dPt>
            <c:idx val="9"/>
            <c:invertIfNegative val="0"/>
            <c:bubble3D val="0"/>
            <c:spPr>
              <a:solidFill>
                <a:schemeClr val="accent1">
                  <a:lumMod val="75000"/>
                </a:schemeClr>
              </a:solidFill>
              <a:ln>
                <a:noFill/>
              </a:ln>
              <a:effectLst/>
            </c:spPr>
            <c:extLst>
              <c:ext xmlns:c16="http://schemas.microsoft.com/office/drawing/2014/chart" uri="{C3380CC4-5D6E-409C-BE32-E72D297353CC}">
                <c16:uniqueId val="{00000002-5CA5-4986-B3C0-3160BA7E6C08}"/>
              </c:ext>
            </c:extLst>
          </c:dPt>
          <c:dPt>
            <c:idx val="10"/>
            <c:invertIfNegative val="0"/>
            <c:bubble3D val="0"/>
            <c:spPr>
              <a:solidFill>
                <a:schemeClr val="accent1">
                  <a:lumMod val="75000"/>
                </a:schemeClr>
              </a:solidFill>
              <a:ln>
                <a:noFill/>
              </a:ln>
              <a:effectLst/>
            </c:spPr>
            <c:extLst>
              <c:ext xmlns:c16="http://schemas.microsoft.com/office/drawing/2014/chart" uri="{C3380CC4-5D6E-409C-BE32-E72D297353CC}">
                <c16:uniqueId val="{00000001-5CA5-4986-B3C0-3160BA7E6C08}"/>
              </c:ext>
            </c:extLst>
          </c:dPt>
          <c:cat>
            <c:strRef>
              <c:f>CPC!$A$4:$A$15</c:f>
              <c:strCache>
                <c:ptCount val="11"/>
                <c:pt idx="0">
                  <c:v>Campaign 8</c:v>
                </c:pt>
                <c:pt idx="1">
                  <c:v>Campaign 2</c:v>
                </c:pt>
                <c:pt idx="2">
                  <c:v>Campaign 6</c:v>
                </c:pt>
                <c:pt idx="3">
                  <c:v>Campaign 7</c:v>
                </c:pt>
                <c:pt idx="4">
                  <c:v>Campaign 5</c:v>
                </c:pt>
                <c:pt idx="5">
                  <c:v>Campaign 1</c:v>
                </c:pt>
                <c:pt idx="6">
                  <c:v>Campaign 9</c:v>
                </c:pt>
                <c:pt idx="7">
                  <c:v>Campaign 11</c:v>
                </c:pt>
                <c:pt idx="8">
                  <c:v>Campaign 4</c:v>
                </c:pt>
                <c:pt idx="9">
                  <c:v>Campaign 10</c:v>
                </c:pt>
                <c:pt idx="10">
                  <c:v>Campaign 3</c:v>
                </c:pt>
              </c:strCache>
            </c:strRef>
          </c:cat>
          <c:val>
            <c:numRef>
              <c:f>CPC!$B$4:$B$15</c:f>
              <c:numCache>
                <c:formatCode>General</c:formatCode>
                <c:ptCount val="11"/>
                <c:pt idx="0">
                  <c:v>1.0427242699999999</c:v>
                </c:pt>
                <c:pt idx="1">
                  <c:v>1.24230873</c:v>
                </c:pt>
                <c:pt idx="2">
                  <c:v>1.3488614299999999</c:v>
                </c:pt>
                <c:pt idx="3">
                  <c:v>2.1667277899999999</c:v>
                </c:pt>
                <c:pt idx="4">
                  <c:v>3.8510243500000003</c:v>
                </c:pt>
                <c:pt idx="5">
                  <c:v>7.3421097900000003</c:v>
                </c:pt>
                <c:pt idx="6">
                  <c:v>10.75425815</c:v>
                </c:pt>
                <c:pt idx="7">
                  <c:v>14.438605090000001</c:v>
                </c:pt>
                <c:pt idx="8">
                  <c:v>16.512725230000001</c:v>
                </c:pt>
                <c:pt idx="9">
                  <c:v>22.355507249999999</c:v>
                </c:pt>
                <c:pt idx="10">
                  <c:v>23.7644527</c:v>
                </c:pt>
              </c:numCache>
            </c:numRef>
          </c:val>
          <c:extLst>
            <c:ext xmlns:c16="http://schemas.microsoft.com/office/drawing/2014/chart" uri="{C3380CC4-5D6E-409C-BE32-E72D297353CC}">
              <c16:uniqueId val="{00000000-3551-4C54-BFFE-107EEAD684D1}"/>
            </c:ext>
          </c:extLst>
        </c:ser>
        <c:dLbls>
          <c:showLegendKey val="0"/>
          <c:showVal val="0"/>
          <c:showCatName val="0"/>
          <c:showSerName val="0"/>
          <c:showPercent val="0"/>
          <c:showBubbleSize val="0"/>
        </c:dLbls>
        <c:gapWidth val="219"/>
        <c:overlap val="-27"/>
        <c:axId val="560472864"/>
        <c:axId val="560479424"/>
      </c:barChart>
      <c:catAx>
        <c:axId val="560472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560479424"/>
        <c:crosses val="autoZero"/>
        <c:auto val="1"/>
        <c:lblAlgn val="ctr"/>
        <c:lblOffset val="100"/>
        <c:noMultiLvlLbl val="0"/>
      </c:catAx>
      <c:valAx>
        <c:axId val="560479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Cost</a:t>
                </a:r>
                <a:r>
                  <a:rPr lang="en-US" baseline="0"/>
                  <a:t> Per Click(CPC)</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560472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[AD_DROP RECOMMENDATION.xlsx]Reach&amp;Amount spent!PivotTable6</c:name>
    <c:fmtId val="3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'Reach&amp;Amount spent'!$B$1</c:f>
              <c:strCache>
                <c:ptCount val="1"/>
                <c:pt idx="0">
                  <c:v>Sum of Reach</c:v>
                </c:pt>
              </c:strCache>
            </c:strRef>
          </c:tx>
          <c:spPr>
            <a:solidFill>
              <a:schemeClr val="accent1"/>
            </a:solidFill>
            <a:ln>
              <a:noFill/>
            </a:ln>
            <a:effectLst/>
          </c:spPr>
          <c:invertIfNegative val="0"/>
          <c:cat>
            <c:strRef>
              <c:f>'Reach&amp;Amount spent'!$A$2:$A$13</c:f>
              <c:strCache>
                <c:ptCount val="11"/>
                <c:pt idx="0">
                  <c:v>Campaign 1</c:v>
                </c:pt>
                <c:pt idx="1">
                  <c:v>Campaign 10</c:v>
                </c:pt>
                <c:pt idx="2">
                  <c:v>Campaign 11</c:v>
                </c:pt>
                <c:pt idx="3">
                  <c:v>Campaign 2</c:v>
                </c:pt>
                <c:pt idx="4">
                  <c:v>Campaign 3</c:v>
                </c:pt>
                <c:pt idx="5">
                  <c:v>Campaign 4</c:v>
                </c:pt>
                <c:pt idx="6">
                  <c:v>Campaign 5</c:v>
                </c:pt>
                <c:pt idx="7">
                  <c:v>Campaign 6</c:v>
                </c:pt>
                <c:pt idx="8">
                  <c:v>Campaign 7</c:v>
                </c:pt>
                <c:pt idx="9">
                  <c:v>Campaign 8</c:v>
                </c:pt>
                <c:pt idx="10">
                  <c:v>Campaign 9</c:v>
                </c:pt>
              </c:strCache>
            </c:strRef>
          </c:cat>
          <c:val>
            <c:numRef>
              <c:f>'Reach&amp;Amount spent'!$B$2:$B$13</c:f>
              <c:numCache>
                <c:formatCode>0</c:formatCode>
                <c:ptCount val="11"/>
                <c:pt idx="0">
                  <c:v>23904</c:v>
                </c:pt>
                <c:pt idx="1">
                  <c:v>3636</c:v>
                </c:pt>
                <c:pt idx="2">
                  <c:v>2555</c:v>
                </c:pt>
                <c:pt idx="3">
                  <c:v>46494</c:v>
                </c:pt>
                <c:pt idx="4">
                  <c:v>3187</c:v>
                </c:pt>
                <c:pt idx="5">
                  <c:v>3307</c:v>
                </c:pt>
                <c:pt idx="6">
                  <c:v>15024</c:v>
                </c:pt>
                <c:pt idx="7">
                  <c:v>31831</c:v>
                </c:pt>
                <c:pt idx="8">
                  <c:v>29668</c:v>
                </c:pt>
                <c:pt idx="9">
                  <c:v>21929</c:v>
                </c:pt>
                <c:pt idx="10">
                  <c:v>7333</c:v>
                </c:pt>
              </c:numCache>
            </c:numRef>
          </c:val>
          <c:extLst>
            <c:ext xmlns:c16="http://schemas.microsoft.com/office/drawing/2014/chart" uri="{C3380CC4-5D6E-409C-BE32-E72D297353CC}">
              <c16:uniqueId val="{00000000-A421-4C9D-81B3-DC146DAEBF1B}"/>
            </c:ext>
          </c:extLst>
        </c:ser>
        <c:ser>
          <c:idx val="1"/>
          <c:order val="1"/>
          <c:tx>
            <c:strRef>
              <c:f>'Reach&amp;Amount spent'!$C$1</c:f>
              <c:strCache>
                <c:ptCount val="1"/>
                <c:pt idx="0">
                  <c:v>Sum of Amount Spent in INR</c:v>
                </c:pt>
              </c:strCache>
            </c:strRef>
          </c:tx>
          <c:spPr>
            <a:solidFill>
              <a:schemeClr val="accent2"/>
            </a:solidFill>
            <a:ln>
              <a:noFill/>
            </a:ln>
            <a:effectLst/>
          </c:spPr>
          <c:invertIfNegative val="0"/>
          <c:cat>
            <c:strRef>
              <c:f>'Reach&amp;Amount spent'!$A$2:$A$13</c:f>
              <c:strCache>
                <c:ptCount val="11"/>
                <c:pt idx="0">
                  <c:v>Campaign 1</c:v>
                </c:pt>
                <c:pt idx="1">
                  <c:v>Campaign 10</c:v>
                </c:pt>
                <c:pt idx="2">
                  <c:v>Campaign 11</c:v>
                </c:pt>
                <c:pt idx="3">
                  <c:v>Campaign 2</c:v>
                </c:pt>
                <c:pt idx="4">
                  <c:v>Campaign 3</c:v>
                </c:pt>
                <c:pt idx="5">
                  <c:v>Campaign 4</c:v>
                </c:pt>
                <c:pt idx="6">
                  <c:v>Campaign 5</c:v>
                </c:pt>
                <c:pt idx="7">
                  <c:v>Campaign 6</c:v>
                </c:pt>
                <c:pt idx="8">
                  <c:v>Campaign 7</c:v>
                </c:pt>
                <c:pt idx="9">
                  <c:v>Campaign 8</c:v>
                </c:pt>
                <c:pt idx="10">
                  <c:v>Campaign 9</c:v>
                </c:pt>
              </c:strCache>
            </c:strRef>
          </c:cat>
          <c:val>
            <c:numRef>
              <c:f>'Reach&amp;Amount spent'!$C$2:$C$13</c:f>
              <c:numCache>
                <c:formatCode>0</c:formatCode>
                <c:ptCount val="11"/>
                <c:pt idx="0">
                  <c:v>2333.33</c:v>
                </c:pt>
                <c:pt idx="1">
                  <c:v>856.67000000000007</c:v>
                </c:pt>
                <c:pt idx="2">
                  <c:v>897.68</c:v>
                </c:pt>
                <c:pt idx="3">
                  <c:v>1579.02</c:v>
                </c:pt>
                <c:pt idx="4">
                  <c:v>850.68000000000006</c:v>
                </c:pt>
                <c:pt idx="5">
                  <c:v>923.96</c:v>
                </c:pt>
                <c:pt idx="6">
                  <c:v>837.78000000000009</c:v>
                </c:pt>
                <c:pt idx="7">
                  <c:v>955.21</c:v>
                </c:pt>
                <c:pt idx="8">
                  <c:v>1035.24</c:v>
                </c:pt>
                <c:pt idx="9">
                  <c:v>942.78</c:v>
                </c:pt>
                <c:pt idx="10">
                  <c:v>876.26</c:v>
                </c:pt>
              </c:numCache>
            </c:numRef>
          </c:val>
          <c:extLst>
            <c:ext xmlns:c16="http://schemas.microsoft.com/office/drawing/2014/chart" uri="{C3380CC4-5D6E-409C-BE32-E72D297353CC}">
              <c16:uniqueId val="{00000001-A421-4C9D-81B3-DC146DAEBF1B}"/>
            </c:ext>
          </c:extLst>
        </c:ser>
        <c:dLbls>
          <c:showLegendKey val="0"/>
          <c:showVal val="0"/>
          <c:showCatName val="0"/>
          <c:showSerName val="0"/>
          <c:showPercent val="0"/>
          <c:showBubbleSize val="0"/>
        </c:dLbls>
        <c:gapWidth val="150"/>
        <c:overlap val="100"/>
        <c:axId val="626544488"/>
        <c:axId val="626545144"/>
      </c:barChart>
      <c:catAx>
        <c:axId val="626544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626545144"/>
        <c:crosses val="autoZero"/>
        <c:auto val="1"/>
        <c:lblAlgn val="ctr"/>
        <c:lblOffset val="100"/>
        <c:noMultiLvlLbl val="0"/>
      </c:catAx>
      <c:valAx>
        <c:axId val="6265451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626544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[AD_DROP RECOMMENDATION.xlsx]Unique CTR!PivotTable5</c:name>
    <c:fmtId val="4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'Unique CTR'!$B$3</c:f>
              <c:strCache>
                <c:ptCount val="1"/>
                <c:pt idx="0">
                  <c:v>Total</c:v>
                </c:pt>
              </c:strCache>
            </c:strRef>
          </c:tx>
          <c:spPr>
            <a:solidFill>
              <a:schemeClr val="accent1"/>
            </a:solidFill>
            <a:ln>
              <a:noFill/>
            </a:ln>
            <a:effectLst/>
          </c:spPr>
          <c:invertIfNegative val="0"/>
          <c:cat>
            <c:strRef>
              <c:f>'Unique CTR'!$A$4:$A$15</c:f>
              <c:strCache>
                <c:ptCount val="11"/>
                <c:pt idx="0">
                  <c:v>Campaign 9</c:v>
                </c:pt>
                <c:pt idx="1">
                  <c:v>Campaign 6</c:v>
                </c:pt>
                <c:pt idx="2">
                  <c:v>Campaign 10</c:v>
                </c:pt>
                <c:pt idx="3">
                  <c:v>Campaign 5</c:v>
                </c:pt>
                <c:pt idx="4">
                  <c:v>Campaign 7</c:v>
                </c:pt>
                <c:pt idx="5">
                  <c:v>Campaign 3</c:v>
                </c:pt>
                <c:pt idx="6">
                  <c:v>Campaign 1</c:v>
                </c:pt>
                <c:pt idx="7">
                  <c:v>Campaign 4</c:v>
                </c:pt>
                <c:pt idx="8">
                  <c:v>Campaign 2</c:v>
                </c:pt>
                <c:pt idx="9">
                  <c:v>Campaign 11</c:v>
                </c:pt>
                <c:pt idx="10">
                  <c:v>Campaign 8</c:v>
                </c:pt>
              </c:strCache>
            </c:strRef>
          </c:cat>
          <c:val>
            <c:numRef>
              <c:f>'Unique CTR'!$B$4:$B$15</c:f>
              <c:numCache>
                <c:formatCode>0.0000</c:formatCode>
                <c:ptCount val="11"/>
                <c:pt idx="0">
                  <c:v>7.6500061199999987</c:v>
                </c:pt>
                <c:pt idx="1">
                  <c:v>8.2752201899999989</c:v>
                </c:pt>
                <c:pt idx="2">
                  <c:v>10.189331729999999</c:v>
                </c:pt>
                <c:pt idx="3">
                  <c:v>11.17901958</c:v>
                </c:pt>
                <c:pt idx="4">
                  <c:v>12.229233140000002</c:v>
                </c:pt>
                <c:pt idx="5">
                  <c:v>12.729516419999999</c:v>
                </c:pt>
                <c:pt idx="6">
                  <c:v>17.414205930000001</c:v>
                </c:pt>
                <c:pt idx="7">
                  <c:v>17.659132390000003</c:v>
                </c:pt>
                <c:pt idx="8">
                  <c:v>18.275484120000002</c:v>
                </c:pt>
                <c:pt idx="9">
                  <c:v>26.063625440000003</c:v>
                </c:pt>
                <c:pt idx="10">
                  <c:v>28.078126660000002</c:v>
                </c:pt>
              </c:numCache>
            </c:numRef>
          </c:val>
          <c:extLst>
            <c:ext xmlns:c16="http://schemas.microsoft.com/office/drawing/2014/chart" uri="{C3380CC4-5D6E-409C-BE32-E72D297353CC}">
              <c16:uniqueId val="{00000000-2DCE-4D45-9C05-D973286C54AC}"/>
            </c:ext>
          </c:extLst>
        </c:ser>
        <c:dLbls>
          <c:showLegendKey val="0"/>
          <c:showVal val="0"/>
          <c:showCatName val="0"/>
          <c:showSerName val="0"/>
          <c:showPercent val="0"/>
          <c:showBubbleSize val="0"/>
        </c:dLbls>
        <c:gapWidth val="219"/>
        <c:overlap val="-27"/>
        <c:axId val="560616024"/>
        <c:axId val="560616680"/>
      </c:barChart>
      <c:catAx>
        <c:axId val="560616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560616680"/>
        <c:crosses val="autoZero"/>
        <c:auto val="1"/>
        <c:lblAlgn val="ctr"/>
        <c:lblOffset val="100"/>
        <c:noMultiLvlLbl val="0"/>
      </c:catAx>
      <c:valAx>
        <c:axId val="560616680"/>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560616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[AD_DROP RECOMMENDATION.xlsx]Click&amp;U.click!PivotTable2</c:name>
    <c:fmtId val="6"/>
  </c:pivotSource>
  <c:chart>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'Click&amp;U.click'!$B$3</c:f>
              <c:strCache>
                <c:ptCount val="1"/>
                <c:pt idx="0">
                  <c:v>Sum of Clicks</c:v>
                </c:pt>
              </c:strCache>
            </c:strRef>
          </c:tx>
          <c:spPr>
            <a:solidFill>
              <a:schemeClr val="accent1"/>
            </a:solidFill>
            <a:ln>
              <a:noFill/>
            </a:ln>
            <a:effectLst/>
          </c:spPr>
          <c:invertIfNegative val="0"/>
          <c:cat>
            <c:strRef>
              <c:f>'Click&amp;U.click'!$A$4:$A$15</c:f>
              <c:strCache>
                <c:ptCount val="11"/>
                <c:pt idx="0">
                  <c:v>Campaign 3</c:v>
                </c:pt>
                <c:pt idx="1">
                  <c:v>Campaign 10</c:v>
                </c:pt>
                <c:pt idx="2">
                  <c:v>Campaign 4</c:v>
                </c:pt>
                <c:pt idx="3">
                  <c:v>Campaign 11</c:v>
                </c:pt>
                <c:pt idx="4">
                  <c:v>Campaign 9</c:v>
                </c:pt>
                <c:pt idx="5">
                  <c:v>Campaign 5</c:v>
                </c:pt>
                <c:pt idx="6">
                  <c:v>Campaign 1</c:v>
                </c:pt>
                <c:pt idx="7">
                  <c:v>Campaign 6</c:v>
                </c:pt>
                <c:pt idx="8">
                  <c:v>Campaign 7</c:v>
                </c:pt>
                <c:pt idx="9">
                  <c:v>Campaign 8</c:v>
                </c:pt>
                <c:pt idx="10">
                  <c:v>Campaign 2</c:v>
                </c:pt>
              </c:strCache>
            </c:strRef>
          </c:cat>
          <c:val>
            <c:numRef>
              <c:f>'Click&amp;U.click'!$B$4:$B$15</c:f>
              <c:numCache>
                <c:formatCode>General</c:formatCode>
                <c:ptCount val="11"/>
                <c:pt idx="0">
                  <c:v>119</c:v>
                </c:pt>
                <c:pt idx="1">
                  <c:v>121</c:v>
                </c:pt>
                <c:pt idx="2">
                  <c:v>171</c:v>
                </c:pt>
                <c:pt idx="3">
                  <c:v>178</c:v>
                </c:pt>
                <c:pt idx="4">
                  <c:v>242</c:v>
                </c:pt>
                <c:pt idx="5">
                  <c:v>648</c:v>
                </c:pt>
                <c:pt idx="6">
                  <c:v>1218</c:v>
                </c:pt>
                <c:pt idx="7">
                  <c:v>1400</c:v>
                </c:pt>
                <c:pt idx="8">
                  <c:v>1420</c:v>
                </c:pt>
                <c:pt idx="9">
                  <c:v>2765</c:v>
                </c:pt>
                <c:pt idx="10">
                  <c:v>3743</c:v>
                </c:pt>
              </c:numCache>
            </c:numRef>
          </c:val>
          <c:extLst>
            <c:ext xmlns:c16="http://schemas.microsoft.com/office/drawing/2014/chart" uri="{C3380CC4-5D6E-409C-BE32-E72D297353CC}">
              <c16:uniqueId val="{00000000-1825-4B2A-85B0-56160551A950}"/>
            </c:ext>
          </c:extLst>
        </c:ser>
        <c:ser>
          <c:idx val="1"/>
          <c:order val="1"/>
          <c:tx>
            <c:strRef>
              <c:f>'Click&amp;U.click'!$C$3</c:f>
              <c:strCache>
                <c:ptCount val="1"/>
                <c:pt idx="0">
                  <c:v>Sum of Unique Clicks</c:v>
                </c:pt>
              </c:strCache>
            </c:strRef>
          </c:tx>
          <c:spPr>
            <a:solidFill>
              <a:schemeClr val="accent2"/>
            </a:solidFill>
            <a:ln>
              <a:noFill/>
            </a:ln>
            <a:effectLst/>
          </c:spPr>
          <c:invertIfNegative val="0"/>
          <c:cat>
            <c:strRef>
              <c:f>'Click&amp;U.click'!$A$4:$A$15</c:f>
              <c:strCache>
                <c:ptCount val="11"/>
                <c:pt idx="0">
                  <c:v>Campaign 3</c:v>
                </c:pt>
                <c:pt idx="1">
                  <c:v>Campaign 10</c:v>
                </c:pt>
                <c:pt idx="2">
                  <c:v>Campaign 4</c:v>
                </c:pt>
                <c:pt idx="3">
                  <c:v>Campaign 11</c:v>
                </c:pt>
                <c:pt idx="4">
                  <c:v>Campaign 9</c:v>
                </c:pt>
                <c:pt idx="5">
                  <c:v>Campaign 5</c:v>
                </c:pt>
                <c:pt idx="6">
                  <c:v>Campaign 1</c:v>
                </c:pt>
                <c:pt idx="7">
                  <c:v>Campaign 6</c:v>
                </c:pt>
                <c:pt idx="8">
                  <c:v>Campaign 7</c:v>
                </c:pt>
                <c:pt idx="9">
                  <c:v>Campaign 8</c:v>
                </c:pt>
                <c:pt idx="10">
                  <c:v>Campaign 2</c:v>
                </c:pt>
              </c:strCache>
            </c:strRef>
          </c:cat>
          <c:val>
            <c:numRef>
              <c:f>'Click&amp;U.click'!$C$4:$C$15</c:f>
              <c:numCache>
                <c:formatCode>General</c:formatCode>
                <c:ptCount val="11"/>
                <c:pt idx="0">
                  <c:v>109</c:v>
                </c:pt>
                <c:pt idx="1">
                  <c:v>105</c:v>
                </c:pt>
                <c:pt idx="2">
                  <c:v>146</c:v>
                </c:pt>
                <c:pt idx="3">
                  <c:v>156</c:v>
                </c:pt>
                <c:pt idx="4">
                  <c:v>194</c:v>
                </c:pt>
                <c:pt idx="5">
                  <c:v>552</c:v>
                </c:pt>
                <c:pt idx="6">
                  <c:v>967</c:v>
                </c:pt>
                <c:pt idx="7">
                  <c:v>1238</c:v>
                </c:pt>
                <c:pt idx="8">
                  <c:v>1146</c:v>
                </c:pt>
                <c:pt idx="9">
                  <c:v>2058</c:v>
                </c:pt>
                <c:pt idx="10">
                  <c:v>2833</c:v>
                </c:pt>
              </c:numCache>
            </c:numRef>
          </c:val>
          <c:extLst>
            <c:ext xmlns:c16="http://schemas.microsoft.com/office/drawing/2014/chart" uri="{C3380CC4-5D6E-409C-BE32-E72D297353CC}">
              <c16:uniqueId val="{00000001-1825-4B2A-85B0-56160551A950}"/>
            </c:ext>
          </c:extLst>
        </c:ser>
        <c:dLbls>
          <c:showLegendKey val="0"/>
          <c:showVal val="0"/>
          <c:showCatName val="0"/>
          <c:showSerName val="0"/>
          <c:showPercent val="0"/>
          <c:showBubbleSize val="0"/>
        </c:dLbls>
        <c:gapWidth val="219"/>
        <c:overlap val="-27"/>
        <c:axId val="614232768"/>
        <c:axId val="614234080"/>
      </c:barChart>
      <c:catAx>
        <c:axId val="614232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614234080"/>
        <c:crosses val="autoZero"/>
        <c:auto val="1"/>
        <c:lblAlgn val="ctr"/>
        <c:lblOffset val="100"/>
        <c:noMultiLvlLbl val="0"/>
      </c:catAx>
      <c:valAx>
        <c:axId val="61423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614232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45720</xdr:colOff>
      <xdr:row>0</xdr:row>
      <xdr:rowOff>11430</xdr:rowOff>
    </xdr:from>
    <xdr:to>
      <xdr:col>10</xdr:col>
      <xdr:colOff>350520</xdr:colOff>
      <xdr:row>15</xdr:row>
      <xdr:rowOff>11430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68580</xdr:colOff>
      <xdr:row>1</xdr:row>
      <xdr:rowOff>179070</xdr:rowOff>
    </xdr:from>
    <xdr:to>
      <xdr:col>3</xdr:col>
      <xdr:colOff>1737360</xdr:colOff>
      <xdr:row>16</xdr:row>
      <xdr:rowOff>179070</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7620</xdr:colOff>
      <xdr:row>2</xdr:row>
      <xdr:rowOff>11430</xdr:rowOff>
    </xdr:from>
    <xdr:to>
      <xdr:col>10</xdr:col>
      <xdr:colOff>312420</xdr:colOff>
      <xdr:row>17</xdr:row>
      <xdr:rowOff>11430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22860</xdr:colOff>
      <xdr:row>2</xdr:row>
      <xdr:rowOff>3810</xdr:rowOff>
    </xdr:from>
    <xdr:to>
      <xdr:col>9</xdr:col>
      <xdr:colOff>45720</xdr:colOff>
      <xdr:row>22</xdr:row>
      <xdr:rowOff>60960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38100</xdr:colOff>
      <xdr:row>0</xdr:row>
      <xdr:rowOff>0</xdr:rowOff>
    </xdr:from>
    <xdr:to>
      <xdr:col>13</xdr:col>
      <xdr:colOff>0</xdr:colOff>
      <xdr:row>22</xdr:row>
      <xdr:rowOff>15240</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419100</xdr:colOff>
      <xdr:row>3</xdr:row>
      <xdr:rowOff>64770</xdr:rowOff>
    </xdr:from>
    <xdr:to>
      <xdr:col>12</xdr:col>
      <xdr:colOff>502920</xdr:colOff>
      <xdr:row>4</xdr:row>
      <xdr:rowOff>114300</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515100" y="613410"/>
          <a:ext cx="1303020" cy="2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Low</a:t>
          </a:r>
          <a:r>
            <a:rPr lang="en-US" sz="1100" b="1" baseline="0"/>
            <a:t> perfoming ads</a:t>
          </a:r>
          <a:endParaRPr lang="en-CH" sz="1100" b="1"/>
        </a:p>
      </xdr:txBody>
    </xdr:sp>
    <xdr:clientData/>
  </xdr:twoCellAnchor>
  <xdr:twoCellAnchor>
    <xdr:from>
      <xdr:col>10</xdr:col>
      <xdr:colOff>579120</xdr:colOff>
      <xdr:row>21</xdr:row>
      <xdr:rowOff>121920</xdr:rowOff>
    </xdr:from>
    <xdr:to>
      <xdr:col>12</xdr:col>
      <xdr:colOff>289560</xdr:colOff>
      <xdr:row>23</xdr:row>
      <xdr:rowOff>137160</xdr:rowOff>
    </xdr:to>
    <xdr:sp macro="" textlink="">
      <xdr:nvSpPr>
        <xdr:cNvPr id="4" name="Left Brace 3">
          <a:extLst>
            <a:ext uri="{FF2B5EF4-FFF2-40B4-BE49-F238E27FC236}">
              <a16:creationId xmlns:a16="http://schemas.microsoft.com/office/drawing/2014/main" id="{5906FEB3-4187-4373-AF95-EE7D9FB0E17E}"/>
            </a:ext>
          </a:extLst>
        </xdr:cNvPr>
        <xdr:cNvSpPr/>
      </xdr:nvSpPr>
      <xdr:spPr>
        <a:xfrm rot="16200000">
          <a:off x="6949440" y="3688080"/>
          <a:ext cx="381000" cy="92964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CH" sz="1100"/>
        </a:p>
      </xdr:txBody>
    </xdr:sp>
    <xdr:clientData/>
  </xdr:twoCellAnchor>
  <xdr:twoCellAnchor>
    <xdr:from>
      <xdr:col>1</xdr:col>
      <xdr:colOff>198120</xdr:colOff>
      <xdr:row>21</xdr:row>
      <xdr:rowOff>114300</xdr:rowOff>
    </xdr:from>
    <xdr:to>
      <xdr:col>10</xdr:col>
      <xdr:colOff>335280</xdr:colOff>
      <xdr:row>23</xdr:row>
      <xdr:rowOff>129540</xdr:rowOff>
    </xdr:to>
    <xdr:sp macro="" textlink="">
      <xdr:nvSpPr>
        <xdr:cNvPr id="5" name="Left Brace 4">
          <a:extLst>
            <a:ext uri="{FF2B5EF4-FFF2-40B4-BE49-F238E27FC236}">
              <a16:creationId xmlns:a16="http://schemas.microsoft.com/office/drawing/2014/main" id="{7A4D1311-FA00-40CB-8C67-64D66EE46725}"/>
            </a:ext>
          </a:extLst>
        </xdr:cNvPr>
        <xdr:cNvSpPr/>
      </xdr:nvSpPr>
      <xdr:spPr>
        <a:xfrm rot="16200000">
          <a:off x="3429000" y="1333500"/>
          <a:ext cx="381000" cy="562356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CH" sz="1100"/>
        </a:p>
      </xdr:txBody>
    </xdr:sp>
    <xdr:clientData/>
  </xdr:twoCellAnchor>
</xdr:wsDr>
</file>

<file path=xl/drawings/drawing6.xml><?xml version="1.0" encoding="utf-8"?>
<c:userShapes xmlns:c="http://schemas.openxmlformats.org/drawingml/2006/chart">
  <cdr:relSizeAnchor xmlns:cdr="http://schemas.openxmlformats.org/drawingml/2006/chartDrawing">
    <cdr:from>
      <cdr:x>0.81589</cdr:x>
      <cdr:y>0.21321</cdr:y>
    </cdr:from>
    <cdr:to>
      <cdr:x>0.99128</cdr:x>
      <cdr:y>0.94717</cdr:y>
    </cdr:to>
    <cdr:sp macro="" textlink="">
      <cdr:nvSpPr>
        <cdr:cNvPr id="3" name="Rectangle 2">
          <a:extLst xmlns:a="http://schemas.openxmlformats.org/drawingml/2006/main">
            <a:ext uri="{FF2B5EF4-FFF2-40B4-BE49-F238E27FC236}">
              <a16:creationId xmlns:a16="http://schemas.microsoft.com/office/drawing/2014/main" id="{FECAC4B9-DCC5-4777-9C9E-0C9DDDE24A56}"/>
            </a:ext>
          </a:extLst>
        </cdr:cNvPr>
        <cdr:cNvSpPr/>
      </cdr:nvSpPr>
      <cdr:spPr>
        <a:xfrm xmlns:a="http://schemas.openxmlformats.org/drawingml/2006/main">
          <a:off x="6416040" y="861060"/>
          <a:ext cx="1379220" cy="2964180"/>
        </a:xfrm>
        <a:prstGeom xmlns:a="http://schemas.openxmlformats.org/drawingml/2006/main" prst="rect">
          <a:avLst/>
        </a:prstGeom>
        <a:solidFill xmlns:a="http://schemas.openxmlformats.org/drawingml/2006/main">
          <a:schemeClr val="accent1">
            <a:alpha val="0"/>
          </a:schemeClr>
        </a:solidFill>
        <a:ln xmlns:a="http://schemas.openxmlformats.org/drawingml/2006/main" w="25400">
          <a:solidFill>
            <a:schemeClr val="tx1">
              <a:lumMod val="95000"/>
              <a:lumOff val="5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3540000" vertOverflow="clip"/>
        <a:lstStyle xmlns:a="http://schemas.openxmlformats.org/drawingml/2006/main"/>
        <a:p xmlns:a="http://schemas.openxmlformats.org/drawingml/2006/main">
          <a:endParaRPr lang="en-CH"/>
        </a:p>
      </cdr:txBody>
    </cdr:sp>
  </cdr:relSizeAnchor>
</c:userShapes>
</file>

<file path=xl/drawings/drawing7.xml><?xml version="1.0" encoding="utf-8"?>
<xdr:wsDr xmlns:xdr="http://schemas.openxmlformats.org/drawingml/2006/spreadsheetDrawing" xmlns:a="http://schemas.openxmlformats.org/drawingml/2006/main">
  <xdr:twoCellAnchor>
    <xdr:from>
      <xdr:col>2</xdr:col>
      <xdr:colOff>91440</xdr:colOff>
      <xdr:row>1</xdr:row>
      <xdr:rowOff>179070</xdr:rowOff>
    </xdr:from>
    <xdr:to>
      <xdr:col>10</xdr:col>
      <xdr:colOff>53340</xdr:colOff>
      <xdr:row>22</xdr:row>
      <xdr:rowOff>144780</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15240</xdr:rowOff>
    </xdr:from>
    <xdr:to>
      <xdr:col>6</xdr:col>
      <xdr:colOff>251460</xdr:colOff>
      <xdr:row>13</xdr:row>
      <xdr:rowOff>68580</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266700</xdr:colOff>
      <xdr:row>0</xdr:row>
      <xdr:rowOff>0</xdr:rowOff>
    </xdr:from>
    <xdr:to>
      <xdr:col>13</xdr:col>
      <xdr:colOff>99060</xdr:colOff>
      <xdr:row>13</xdr:row>
      <xdr:rowOff>83820</xdr:rowOff>
    </xdr:to>
    <xdr:graphicFrame macro="">
      <xdr:nvGraphicFramePr>
        <xdr:cNvPr id="3" name="Chart 2">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13</xdr:row>
      <xdr:rowOff>87976</xdr:rowOff>
    </xdr:from>
    <xdr:to>
      <xdr:col>6</xdr:col>
      <xdr:colOff>235527</xdr:colOff>
      <xdr:row>28</xdr:row>
      <xdr:rowOff>160019</xdr:rowOff>
    </xdr:to>
    <xdr:graphicFrame macro="">
      <xdr:nvGraphicFramePr>
        <xdr:cNvPr id="4" name="Chart 3">
          <a:extLst>
            <a:ext uri="{FF2B5EF4-FFF2-40B4-BE49-F238E27FC236}">
              <a16:creationId xmlns:a16="http://schemas.microsoft.com/office/drawing/2014/main" id="{00000000-0008-0000-0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257002</xdr:colOff>
      <xdr:row>13</xdr:row>
      <xdr:rowOff>109450</xdr:rowOff>
    </xdr:from>
    <xdr:to>
      <xdr:col>13</xdr:col>
      <xdr:colOff>146165</xdr:colOff>
      <xdr:row>28</xdr:row>
      <xdr:rowOff>181493</xdr:rowOff>
    </xdr:to>
    <xdr:graphicFrame macro="">
      <xdr:nvGraphicFramePr>
        <xdr:cNvPr id="5" name="Chart 4">
          <a:extLst>
            <a:ext uri="{FF2B5EF4-FFF2-40B4-BE49-F238E27FC236}">
              <a16:creationId xmlns:a16="http://schemas.microsoft.com/office/drawing/2014/main" id="{00000000-0008-0000-08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160020</xdr:colOff>
      <xdr:row>13</xdr:row>
      <xdr:rowOff>91440</xdr:rowOff>
    </xdr:from>
    <xdr:to>
      <xdr:col>20</xdr:col>
      <xdr:colOff>97971</xdr:colOff>
      <xdr:row>29</xdr:row>
      <xdr:rowOff>10886</xdr:rowOff>
    </xdr:to>
    <xdr:graphicFrame macro="">
      <xdr:nvGraphicFramePr>
        <xdr:cNvPr id="6" name="Chart 5">
          <a:extLst>
            <a:ext uri="{FF2B5EF4-FFF2-40B4-BE49-F238E27FC236}">
              <a16:creationId xmlns:a16="http://schemas.microsoft.com/office/drawing/2014/main" id="{00000000-0008-0000-08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107576</xdr:colOff>
      <xdr:row>0</xdr:row>
      <xdr:rowOff>17930</xdr:rowOff>
    </xdr:from>
    <xdr:to>
      <xdr:col>20</xdr:col>
      <xdr:colOff>83820</xdr:colOff>
      <xdr:row>13</xdr:row>
      <xdr:rowOff>79162</xdr:rowOff>
    </xdr:to>
    <mc:AlternateContent xmlns:mc="http://schemas.openxmlformats.org/markup-compatibility/2006" xmlns:a14="http://schemas.microsoft.com/office/drawing/2010/main">
      <mc:Choice Requires="a14">
        <xdr:graphicFrame macro="">
          <xdr:nvGraphicFramePr>
            <xdr:cNvPr id="8" name="Campaign ID">
              <a:extLst>
                <a:ext uri="{FF2B5EF4-FFF2-40B4-BE49-F238E27FC236}">
                  <a16:creationId xmlns:a16="http://schemas.microsoft.com/office/drawing/2014/main" id="{00000000-0008-0000-0800-000008000000}"/>
                </a:ext>
              </a:extLst>
            </xdr:cNvPr>
            <xdr:cNvGraphicFramePr/>
          </xdr:nvGraphicFramePr>
          <xdr:xfrm>
            <a:off x="0" y="0"/>
            <a:ext cx="0" cy="0"/>
          </xdr:xfrm>
          <a:graphic>
            <a:graphicData uri="http://schemas.microsoft.com/office/drawing/2010/slicer">
              <sle:slicer xmlns:sle="http://schemas.microsoft.com/office/drawing/2010/slicer" name="Campaign ID"/>
            </a:graphicData>
          </a:graphic>
        </xdr:graphicFrame>
      </mc:Choice>
      <mc:Fallback xmlns="">
        <xdr:sp macro="" textlink="">
          <xdr:nvSpPr>
            <xdr:cNvPr id="0" name=""/>
            <xdr:cNvSpPr>
              <a:spLocks noTextEdit="1"/>
            </xdr:cNvSpPr>
          </xdr:nvSpPr>
          <xdr:spPr>
            <a:xfrm>
              <a:off x="8032376" y="17930"/>
              <a:ext cx="1828800" cy="2392056"/>
            </a:xfrm>
            <a:prstGeom prst="rect">
              <a:avLst/>
            </a:prstGeom>
            <a:solidFill>
              <a:prstClr val="white"/>
            </a:solidFill>
            <a:ln w="1">
              <a:solidFill>
                <a:prstClr val="green"/>
              </a:solidFill>
            </a:ln>
          </xdr:spPr>
          <xdr:txBody>
            <a:bodyPr vertOverflow="clip" horzOverflow="clip"/>
            <a:lstStyle/>
            <a:p>
              <a:r>
                <a:rPr lang="en-C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731.240332407404" createdVersion="7" refreshedVersion="7" minRefreshableVersion="3" recordCount="33" xr:uid="{00000000-000A-0000-FFFF-FFFF16000000}">
  <cacheSource type="worksheet">
    <worksheetSource ref="A1:R34" sheet="MAIN TABLE"/>
  </cacheSource>
  <cacheFields count="18">
    <cacheField name="Campaign ID" numFmtId="0">
      <sharedItems count="11">
        <s v="Campaign 1"/>
        <s v="Campaign 2"/>
        <s v="Campaign 3"/>
        <s v="Campaign 4"/>
        <s v="Campaign 5"/>
        <s v="Campaign 6"/>
        <s v="Campaign 7"/>
        <s v="Campaign 8"/>
        <s v="Campaign 9"/>
        <s v="Campaign 10"/>
        <s v="Campaign 11"/>
      </sharedItems>
    </cacheField>
    <cacheField name="Campaign Name" numFmtId="0">
      <sharedItems/>
    </cacheField>
    <cacheField name="Audience" numFmtId="0">
      <sharedItems/>
    </cacheField>
    <cacheField name="Age" numFmtId="0">
      <sharedItems/>
    </cacheField>
    <cacheField name="Reach" numFmtId="0">
      <sharedItems containsSemiMixedTypes="0" containsString="0" containsNumber="1" containsInteger="1" minValue="91" maxValue="30110"/>
    </cacheField>
    <cacheField name="Impressions" numFmtId="0">
      <sharedItems containsSemiMixedTypes="0" containsString="0" containsNumber="1" containsInteger="1" minValue="103" maxValue="39161"/>
    </cacheField>
    <cacheField name="Geography" numFmtId="0">
      <sharedItems/>
    </cacheField>
    <cacheField name="Frequency" numFmtId="0">
      <sharedItems containsSemiMixedTypes="0" containsString="0" containsNumber="1" minValue="1.042613636" maxValue="3.1690805530000001"/>
    </cacheField>
    <cacheField name="Clicks" numFmtId="0">
      <sharedItems containsSemiMixedTypes="0" containsString="0" containsNumber="1" containsInteger="1" minValue="9" maxValue="2593"/>
    </cacheField>
    <cacheField name="Unique Clicks" numFmtId="0">
      <sharedItems containsSemiMixedTypes="0" containsString="0" containsNumber="1" containsInteger="1" minValue="8" maxValue="1994"/>
    </cacheField>
    <cacheField name="Unique Link Clicks (ULC)" numFmtId="0">
      <sharedItems containsSemiMixedTypes="0" containsString="0" containsNumber="1" containsInteger="1" minValue="3" maxValue="1095"/>
    </cacheField>
    <cacheField name="Click-Through Rate (CTR)" numFmtId="0">
      <sharedItems containsSemiMixedTypes="0" containsString="0" containsNumber="1" minValue="1.66889186" maxValue="12.95180723"/>
    </cacheField>
    <cacheField name="Unique Click-Through Rate (Unique CTR)" numFmtId="0">
      <sharedItems containsSemiMixedTypes="0" containsString="0" containsNumber="1" minValue="2.0265991099999998" maxValue="12.131147540000001"/>
    </cacheField>
    <cacheField name="Amount Spent in INR" numFmtId="0">
      <sharedItems containsSemiMixedTypes="0" containsString="0" containsNumber="1" minValue="47.26" maxValue="1193.94"/>
    </cacheField>
    <cacheField name="Cost Per Click (CPC)" numFmtId="0">
      <sharedItems containsSemiMixedTypes="0" containsString="0" containsNumber="1" minValue="0.29093766999999998" maxValue="10.18469247"/>
    </cacheField>
    <cacheField name="Cost per Result (CPR)" numFmtId="0">
      <sharedItems containsSemiMixedTypes="0" containsString="0" containsNumber="1" minValue="0.69" maxValue="30.55" count="32">
        <n v="6.07"/>
        <n v="5.43"/>
        <n v="4.91"/>
        <n v="4.1100000000000003"/>
        <n v="1.32"/>
        <n v="1.0900000000000001"/>
        <n v="0.69"/>
        <n v="30.55"/>
        <n v="21.78"/>
        <n v="16.989999999999998"/>
        <n v="8.67"/>
        <n v="8.3800000000000008"/>
        <n v="6.74"/>
        <n v="6.14"/>
        <n v="3.86"/>
        <n v="1.91"/>
        <n v="1.1499999999999999"/>
        <n v="0.96"/>
        <n v="2.2799999999999998"/>
        <n v="2.0699999999999998"/>
        <n v="1.64"/>
        <n v="1.01"/>
        <n v="0.99"/>
        <n v="11.71"/>
        <n v="11.11"/>
        <n v="5.23"/>
        <n v="28.4"/>
        <n v="14.77"/>
        <n v="12.78"/>
        <n v="15.75"/>
        <n v="7.28"/>
        <n v="5.68"/>
      </sharedItems>
    </cacheField>
    <cacheField name="Revenue" numFmtId="0">
      <sharedItems containsSemiMixedTypes="0" containsString="0" containsNumber="1" minValue="47.262639419999999" maxValue="1193.9417417899999"/>
    </cacheField>
    <cacheField name="Amount in Dollars" numFmtId="0">
      <sharedItems containsSemiMixedTypes="0" containsString="0" containsNumber="1" containsInteger="1" minValue="8" maxValue="1994"/>
    </cacheField>
  </cacheFields>
  <extLst>
    <ext xmlns:x14="http://schemas.microsoft.com/office/spreadsheetml/2009/9/main" uri="{725AE2AE-9491-48be-B2B4-4EB974FC3084}">
      <x14:pivotCacheDefinition pivotCacheId="10657514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x v="0"/>
    <s v="SHU_6 (Educators and Principals)"/>
    <s v="Educators and Principals"/>
    <s v="25-34"/>
    <n v="11387"/>
    <n v="23283"/>
    <s v="Group 1 (Australia, Canada, United Kingdom, Ghana, Nigeria, Pakistan, United States)"/>
    <n v="2.0447000970000002"/>
    <n v="487"/>
    <n v="406"/>
    <n v="180"/>
    <n v="2.0916548599999998"/>
    <n v="3.5654693900000001"/>
    <n v="1092.24"/>
    <n v="2.2427900900000002"/>
    <x v="0"/>
    <n v="1092.2387738300001"/>
    <n v="406"/>
  </r>
  <r>
    <x v="0"/>
    <s v="SHU_6 (Educators and Principals)"/>
    <s v="Educators and Principals"/>
    <s v="35-44"/>
    <n v="8761"/>
    <n v="15683"/>
    <s v="Group 1 (Australia, Canada, United Kingdom, Ghana, Nigeria, Pakistan, United States)"/>
    <n v="1.7900924549999999"/>
    <n v="484"/>
    <n v="376"/>
    <n v="154"/>
    <n v="3.0861442299999999"/>
    <n v="4.2917475200000004"/>
    <n v="835.46"/>
    <n v="1.7261653800000001"/>
    <x v="1"/>
    <n v="835.46404391999999"/>
    <n v="376"/>
  </r>
  <r>
    <x v="0"/>
    <s v="SHU_6 (Educators and Principals)"/>
    <s v="Educators and Principals"/>
    <s v="45-54"/>
    <n v="2867"/>
    <n v="6283"/>
    <s v="Group 1 (Australia, Canada, United Kingdom, Ghana, Nigeria, Pakistan, United States)"/>
    <n v="2.191489362"/>
    <n v="198"/>
    <n v="145"/>
    <n v="65"/>
    <n v="3.1513608099999999"/>
    <n v="5.0575514500000001"/>
    <n v="319.38"/>
    <n v="1.6130377300000001"/>
    <x v="2"/>
    <n v="319.38147054000001"/>
    <n v="145"/>
  </r>
  <r>
    <x v="0"/>
    <s v="SHU_6 (Educators and Principals)"/>
    <s v="Educators and Principals"/>
    <s v="55-64"/>
    <n v="889"/>
    <n v="1890"/>
    <s v="Group 1 (Australia, Canada, United Kingdom, Ghana, Nigeria, Pakistan, United States)"/>
    <n v="2.1259842519999999"/>
    <n v="49"/>
    <n v="40"/>
    <n v="21"/>
    <n v="2.5925925900000002"/>
    <n v="4.4994375700000004"/>
    <n v="86.25"/>
    <n v="1.76011659"/>
    <x v="3"/>
    <n v="86.245712909999995"/>
    <n v="40"/>
  </r>
  <r>
    <x v="1"/>
    <s v="SHU_3 (Students Apart from India and US)"/>
    <s v="Students"/>
    <s v="25-34"/>
    <n v="2066"/>
    <n v="2447"/>
    <s v="Group 2 (Australia, Canada, United Kingdom, Ghana, Niger, Nigeria, Nepal, Pakistan, Thailand, Taiwan)"/>
    <n v="1.184414327"/>
    <n v="181"/>
    <n v="141"/>
    <n v="65"/>
    <n v="7.3968124199999998"/>
    <n v="6.8247821899999996"/>
    <n v="85.57"/>
    <n v="0.47277255000000001"/>
    <x v="4"/>
    <n v="85.571831549999999"/>
    <n v="141"/>
  </r>
  <r>
    <x v="1"/>
    <s v="SHU_3 (Students Apart from India and US)"/>
    <s v="Students"/>
    <s v="18-24"/>
    <n v="29675"/>
    <n v="39161"/>
    <s v="Group 2 (Australia, Canada, United Kingdom, Ghana, Niger, Nigeria, Nepal, Pakistan, Thailand, Taiwan)"/>
    <n v="1.319663016"/>
    <n v="2593"/>
    <n v="1994"/>
    <n v="1095"/>
    <n v="6.6213835200000002"/>
    <n v="6.7194608300000001"/>
    <n v="1193.94"/>
    <n v="0.46044803000000001"/>
    <x v="5"/>
    <n v="1193.9417417899999"/>
    <n v="1994"/>
  </r>
  <r>
    <x v="1"/>
    <s v="SHU_3 (Students Apart from India and US)"/>
    <s v="Students"/>
    <s v="13-17"/>
    <n v="14753"/>
    <n v="25705"/>
    <s v="Group 2 (Australia, Canada, United Kingdom, Ghana, Niger, Nigeria, Nepal, Pakistan, Thailand, Taiwan)"/>
    <n v="1.742357487"/>
    <n v="969"/>
    <n v="698"/>
    <n v="435"/>
    <n v="3.7696946100000002"/>
    <n v="4.7312411000000001"/>
    <n v="299.51"/>
    <n v="0.30908815000000001"/>
    <x v="6"/>
    <n v="299.50641734999999"/>
    <n v="698"/>
  </r>
  <r>
    <x v="2"/>
    <s v="SHU_Students(Australia)"/>
    <s v="Students"/>
    <s v="25-34"/>
    <n v="212"/>
    <n v="222"/>
    <s v="Australia"/>
    <n v="1.0471698110000001"/>
    <n v="9"/>
    <n v="8"/>
    <n v="3"/>
    <n v="4.0540540500000004"/>
    <n v="3.7735849099999998"/>
    <n v="91.66"/>
    <n v="10.18469247"/>
    <x v="7"/>
    <n v="91.662232230000001"/>
    <n v="8"/>
  </r>
  <r>
    <x v="2"/>
    <s v="SHU_Students(Australia)"/>
    <s v="Students"/>
    <s v="18-24"/>
    <n v="704"/>
    <n v="734"/>
    <s v="Australia"/>
    <n v="1.042613636"/>
    <n v="49"/>
    <n v="46"/>
    <n v="13"/>
    <n v="6.6757493200000004"/>
    <n v="6.5340909099999998"/>
    <n v="283.17"/>
    <n v="5.7789672200000002"/>
    <x v="8"/>
    <n v="283.16939378000001"/>
    <n v="46"/>
  </r>
  <r>
    <x v="2"/>
    <s v="SHU_Students(Australia)"/>
    <s v="Students"/>
    <s v="13-17"/>
    <n v="2271"/>
    <n v="2616"/>
    <s v="Australia"/>
    <n v="1.151915456"/>
    <n v="61"/>
    <n v="55"/>
    <n v="28"/>
    <n v="2.3318042800000001"/>
    <n v="2.4218405999999999"/>
    <n v="475.85"/>
    <n v="7.8007930099999996"/>
    <x v="9"/>
    <n v="475.84837360999995"/>
    <n v="55"/>
  </r>
  <r>
    <x v="3"/>
    <s v="SHU_Students (Canada)"/>
    <s v="Students"/>
    <s v="18-24"/>
    <n v="759"/>
    <n v="878"/>
    <s v="Canada"/>
    <n v="1.1567852439999999"/>
    <n v="52"/>
    <n v="44"/>
    <n v="34"/>
    <n v="5.9225512499999997"/>
    <n v="5.7971014500000004"/>
    <n v="294.82"/>
    <n v="5.6696015500000003"/>
    <x v="10"/>
    <n v="294.81928060000001"/>
    <n v="44"/>
  </r>
  <r>
    <x v="3"/>
    <s v="SHU_Students (Canada)"/>
    <s v="Students"/>
    <s v="13-17"/>
    <n v="2330"/>
    <n v="3146"/>
    <s v="Canada"/>
    <n v="1.3502145919999999"/>
    <n v="101"/>
    <n v="84"/>
    <n v="63"/>
    <n v="3.2104259399999999"/>
    <n v="3.6051502100000001"/>
    <n v="528.08000000000004"/>
    <n v="5.2284878700000004"/>
    <x v="11"/>
    <n v="528.07727487"/>
    <n v="84"/>
  </r>
  <r>
    <x v="3"/>
    <s v="SHU_Students (Canada)"/>
    <s v="Students"/>
    <s v="25-34"/>
    <n v="218"/>
    <n v="243"/>
    <s v="Canada"/>
    <n v="1.1146788990000001"/>
    <n v="18"/>
    <n v="18"/>
    <n v="15"/>
    <n v="7.4074074100000002"/>
    <n v="8.2568807300000007"/>
    <n v="101.06"/>
    <n v="5.6146358100000002"/>
    <x v="12"/>
    <n v="101.06344458000001"/>
    <n v="18"/>
  </r>
  <r>
    <x v="4"/>
    <s v="SHU_Students(Ghana)"/>
    <s v="Students"/>
    <s v="25-34"/>
    <n v="3717"/>
    <n v="4620"/>
    <s v="Ghana"/>
    <n v="1.2429378529999999"/>
    <n v="184"/>
    <n v="160"/>
    <n v="46"/>
    <n v="3.98268398"/>
    <n v="4.3045466799999996"/>
    <n v="282.22000000000003"/>
    <n v="1.5337844199999999"/>
    <x v="13"/>
    <n v="282.21633327999996"/>
    <n v="160"/>
  </r>
  <r>
    <x v="4"/>
    <s v="SHU_Students(Ghana)"/>
    <s v="Students"/>
    <s v="18-24"/>
    <n v="5952"/>
    <n v="6943"/>
    <s v="Ghana"/>
    <n v="1.1664986559999999"/>
    <n v="284"/>
    <n v="238"/>
    <n v="98"/>
    <n v="4.0904508100000001"/>
    <n v="3.9986559100000001"/>
    <n v="378.1"/>
    <n v="1.33135077"/>
    <x v="14"/>
    <n v="378.10361868000001"/>
    <n v="238"/>
  </r>
  <r>
    <x v="4"/>
    <s v="SHU_Students(Ghana)"/>
    <s v="Students"/>
    <s v="13-17"/>
    <n v="5355"/>
    <n v="8920"/>
    <s v="Ghana"/>
    <n v="1.6657329599999999"/>
    <n v="180"/>
    <n v="154"/>
    <n v="93"/>
    <n v="2.0179372199999999"/>
    <n v="2.8758169900000001"/>
    <n v="177.46"/>
    <n v="0.98588916000000004"/>
    <x v="15"/>
    <n v="177.46004880000001"/>
    <n v="154"/>
  </r>
  <r>
    <x v="5"/>
    <s v="SHU_Students (India)"/>
    <s v="Students"/>
    <s v="25-34"/>
    <n v="1721"/>
    <n v="1874"/>
    <s v="India"/>
    <n v="1.088901801"/>
    <n v="92"/>
    <n v="76"/>
    <n v="53"/>
    <n v="4.90928495"/>
    <n v="4.4160371899999999"/>
    <n v="61.21"/>
    <n v="0.66537891000000005"/>
    <x v="16"/>
    <n v="61.214859720000007"/>
    <n v="76"/>
  </r>
  <r>
    <x v="5"/>
    <s v="SHU_Students (India)"/>
    <s v="Students"/>
    <s v="18-24"/>
    <n v="30110"/>
    <n v="35372"/>
    <s v="India"/>
    <n v="1.174759216"/>
    <n v="1308"/>
    <n v="1162"/>
    <n v="934"/>
    <n v="3.6978401000000001"/>
    <n v="3.8591829999999998"/>
    <n v="894"/>
    <n v="0.68348251999999998"/>
    <x v="17"/>
    <n v="893.99513616000002"/>
    <n v="1162"/>
  </r>
  <r>
    <x v="6"/>
    <s v="SHU_Students(Nepal)"/>
    <s v="Students"/>
    <s v="25-34"/>
    <n v="4623"/>
    <n v="9082"/>
    <s v="Nepal"/>
    <n v="1.9645252000865239"/>
    <n v="246"/>
    <n v="212"/>
    <n v="83"/>
    <n v="2.7086544799999999"/>
    <n v="4.5857668199999999"/>
    <n v="188.84"/>
    <n v="0.76765236000000003"/>
    <x v="18"/>
    <n v="188.84248056000001"/>
    <n v="212"/>
  </r>
  <r>
    <x v="6"/>
    <s v="SHU_Students(Nepal)"/>
    <s v="Students"/>
    <s v="18-24"/>
    <n v="18900"/>
    <n v="36659"/>
    <s v="Nepal"/>
    <n v="1.93962963"/>
    <n v="849"/>
    <n v="688"/>
    <n v="306"/>
    <n v="2.3159387900000001"/>
    <n v="3.64021164"/>
    <n v="634.64"/>
    <n v="0.74751528"/>
    <x v="19"/>
    <n v="634.64047272000005"/>
    <n v="688"/>
  </r>
  <r>
    <x v="6"/>
    <s v="SHU_Students(Nepal)"/>
    <s v="Students"/>
    <s v="13-17"/>
    <n v="6145"/>
    <n v="19474"/>
    <s v="Nepal"/>
    <n v="3.1690805530000001"/>
    <n v="325"/>
    <n v="246"/>
    <n v="129"/>
    <n v="1.66889186"/>
    <n v="4.0032546800000004"/>
    <n v="211.76"/>
    <n v="0.65156015"/>
    <x v="20"/>
    <n v="211.75704875"/>
    <n v="246"/>
  </r>
  <r>
    <x v="7"/>
    <s v="SHU_Students (Nigeria)"/>
    <s v="Students"/>
    <s v="25-34"/>
    <n v="2386"/>
    <n v="2782"/>
    <s v="Nigeria"/>
    <n v="1.1659681479999999"/>
    <n v="304"/>
    <n v="230"/>
    <n v="117"/>
    <n v="10.927390369999999"/>
    <n v="9.6395641199999993"/>
    <n v="117.9"/>
    <n v="0.38782084999999999"/>
    <x v="21"/>
    <n v="117.8975384"/>
    <n v="230"/>
  </r>
  <r>
    <x v="7"/>
    <s v="SHU_Students (Nigeria)"/>
    <s v="Students"/>
    <s v="18-24"/>
    <n v="11027"/>
    <n v="13820"/>
    <s v="Nigeria"/>
    <n v="1.253287386"/>
    <n v="1491"/>
    <n v="1132"/>
    <n v="548"/>
    <n v="10.788712009999999"/>
    <n v="10.26571144"/>
    <n v="542.66999999999996"/>
    <n v="0.36396574999999998"/>
    <x v="22"/>
    <n v="542.67293324999991"/>
    <n v="1132"/>
  </r>
  <r>
    <x v="7"/>
    <s v="SHU_Students (Nigeria)"/>
    <s v="Students"/>
    <s v="13-17"/>
    <n v="8516"/>
    <n v="12372"/>
    <s v="Nigeria"/>
    <n v="1.452794739"/>
    <n v="970"/>
    <n v="696"/>
    <n v="408"/>
    <n v="7.84028451"/>
    <n v="8.1728511000000008"/>
    <n v="282.20999999999998"/>
    <n v="0.29093766999999998"/>
    <x v="6"/>
    <n v="282.20953989999998"/>
    <n v="696"/>
  </r>
  <r>
    <x v="8"/>
    <s v="SHU_Students(UAE)"/>
    <s v="Students"/>
    <s v="18-24"/>
    <n v="2862"/>
    <n v="3234"/>
    <s v="UAE"/>
    <n v="1.1299790359999999"/>
    <n v="72"/>
    <n v="60"/>
    <n v="27"/>
    <n v="2.2263450800000002"/>
    <n v="2.0964360599999998"/>
    <n v="316.14"/>
    <n v="4.3908387800000002"/>
    <x v="23"/>
    <n v="316.14039216000003"/>
    <n v="60"/>
  </r>
  <r>
    <x v="8"/>
    <s v="SHU_Students(UAE)"/>
    <s v="Students"/>
    <s v="25-34"/>
    <n v="2892"/>
    <n v="3347"/>
    <s v="UAE"/>
    <n v="1.157330567"/>
    <n v="135"/>
    <n v="102"/>
    <n v="41"/>
    <n v="4.0334627999999997"/>
    <n v="3.5269709499999999"/>
    <n v="455.49"/>
    <n v="3.3739992999999999"/>
    <x v="24"/>
    <n v="455.48990549999996"/>
    <n v="102"/>
  </r>
  <r>
    <x v="8"/>
    <s v="SHU_Students(UAE)"/>
    <s v="Students"/>
    <s v="13-17"/>
    <n v="1579"/>
    <n v="2079"/>
    <s v="UAE"/>
    <n v="1.3166561109999999"/>
    <n v="35"/>
    <n v="32"/>
    <n v="20"/>
    <n v="1.68350168"/>
    <n v="2.0265991099999998"/>
    <n v="104.63"/>
    <n v="2.98942007"/>
    <x v="25"/>
    <n v="104.62970245"/>
    <n v="32"/>
  </r>
  <r>
    <x v="9"/>
    <s v="SHU_Students(UK)"/>
    <s v="Students"/>
    <s v="25-34"/>
    <n v="338"/>
    <n v="365"/>
    <s v="UK"/>
    <n v="1.0798816570000001"/>
    <n v="13"/>
    <n v="11"/>
    <n v="4"/>
    <n v="3.5616438399999999"/>
    <n v="3.2544378699999998"/>
    <n v="113.58"/>
    <n v="8.7369230800000004"/>
    <x v="26"/>
    <n v="113.58000004"/>
    <n v="11"/>
  </r>
  <r>
    <x v="9"/>
    <s v="SHU_Students(UK)"/>
    <s v="Students"/>
    <s v="13-17"/>
    <n v="2557"/>
    <n v="2941"/>
    <s v="UK"/>
    <n v="1.1501759869999999"/>
    <n v="69"/>
    <n v="60"/>
    <n v="33"/>
    <n v="2.3461407699999999"/>
    <n v="2.3464998000000001"/>
    <n v="487.52"/>
    <n v="7.0655072499999996"/>
    <x v="27"/>
    <n v="487.52000024999995"/>
    <n v="60"/>
  </r>
  <r>
    <x v="9"/>
    <s v="SHU_Students(UK)"/>
    <s v="Students"/>
    <s v="18-24"/>
    <n v="741"/>
    <n v="785"/>
    <s v="UK"/>
    <n v="1.059379217"/>
    <n v="39"/>
    <n v="34"/>
    <n v="20"/>
    <n v="4.9681528699999999"/>
    <n v="4.5883940599999997"/>
    <n v="255.57"/>
    <n v="6.5530769199999996"/>
    <x v="28"/>
    <n v="255.56999987999998"/>
    <n v="34"/>
  </r>
  <r>
    <x v="10"/>
    <s v="SHU_Students(USA)"/>
    <s v="Students"/>
    <s v="25-34"/>
    <n v="91"/>
    <n v="103"/>
    <s v="USA"/>
    <n v="1.1318681319999999"/>
    <n v="9"/>
    <n v="8"/>
    <n v="3"/>
    <n v="8.7378640799999996"/>
    <n v="8.7912087900000007"/>
    <n v="47.26"/>
    <n v="5.2514043800000003"/>
    <x v="29"/>
    <n v="47.262639419999999"/>
    <n v="8"/>
  </r>
  <r>
    <x v="10"/>
    <s v="SHU_Students(USA)"/>
    <s v="Students"/>
    <s v="13-17"/>
    <n v="2159"/>
    <n v="2465"/>
    <s v="USA"/>
    <n v="1.1417322830000001"/>
    <n v="126"/>
    <n v="111"/>
    <n v="95"/>
    <n v="5.1115618700000001"/>
    <n v="5.1412691099999996"/>
    <n v="691.28"/>
    <n v="5.4863581899999998"/>
    <x v="30"/>
    <n v="691.28113194000002"/>
    <n v="111"/>
  </r>
  <r>
    <x v="10"/>
    <s v="SHU_Students(USA)"/>
    <s v="Students"/>
    <s v="18-24"/>
    <n v="305"/>
    <n v="332"/>
    <s v="USA"/>
    <n v="1.08852459"/>
    <n v="43"/>
    <n v="37"/>
    <n v="28"/>
    <n v="12.95180723"/>
    <n v="12.131147540000001"/>
    <n v="159.13999999999999"/>
    <n v="3.7008425200000001"/>
    <x v="31"/>
    <n v="159.13622836000002"/>
    <n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1" rowHeaderCaption="Campaign ID">
  <location ref="A1:C13" firstHeaderRow="0" firstDataRow="1" firstDataCol="1"/>
  <pivotFields count="18">
    <pivotField axis="axisRow" showAll="0">
      <items count="12">
        <item x="0"/>
        <item x="9"/>
        <item x="10"/>
        <item x="1"/>
        <item x="2"/>
        <item x="3"/>
        <item x="4"/>
        <item x="5"/>
        <item x="6"/>
        <item x="7"/>
        <item x="8"/>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0"/>
  </rowFields>
  <rowItems count="12">
    <i>
      <x/>
    </i>
    <i>
      <x v="1"/>
    </i>
    <i>
      <x v="2"/>
    </i>
    <i>
      <x v="3"/>
    </i>
    <i>
      <x v="4"/>
    </i>
    <i>
      <x v="5"/>
    </i>
    <i>
      <x v="6"/>
    </i>
    <i>
      <x v="7"/>
    </i>
    <i>
      <x v="8"/>
    </i>
    <i>
      <x v="9"/>
    </i>
    <i>
      <x v="10"/>
    </i>
    <i t="grand">
      <x/>
    </i>
  </rowItems>
  <colFields count="1">
    <field x="-2"/>
  </colFields>
  <colItems count="2">
    <i>
      <x/>
    </i>
    <i i="1">
      <x v="1"/>
    </i>
  </colItems>
  <dataFields count="2">
    <dataField name="Sum of Reach" fld="4" baseField="0" baseItem="0"/>
    <dataField name="Sum of Amount Spent in INR" fld="13" baseField="0" baseItem="0"/>
  </dataFields>
  <formats count="1">
    <format dxfId="13">
      <pivotArea collapsedLevelsAreSubtotals="1" fieldPosition="0">
        <references count="1">
          <reference field="0" count="0"/>
        </references>
      </pivotArea>
    </format>
  </formats>
  <chartFormats count="4">
    <chartFormat chart="24" format="0"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1"/>
          </reference>
        </references>
      </pivotArea>
    </chartFormat>
    <chartFormat chart="30" format="4" series="1">
      <pivotArea type="data" outline="0" fieldPosition="0">
        <references count="1">
          <reference field="4294967294" count="1" selected="0">
            <x v="0"/>
          </reference>
        </references>
      </pivotArea>
    </chartFormat>
    <chartFormat chart="3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1" rowHeaderCaption="Campaign ID">
  <location ref="A3:B15" firstHeaderRow="1" firstDataRow="1" firstDataCol="1"/>
  <pivotFields count="18">
    <pivotField axis="axisRow" showAll="0" sortType="ascending">
      <items count="12">
        <item x="0"/>
        <item x="9"/>
        <item x="10"/>
        <item x="1"/>
        <item x="2"/>
        <item x="3"/>
        <item x="4"/>
        <item x="5"/>
        <item x="6"/>
        <item x="7"/>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0"/>
  </rowFields>
  <rowItems count="12">
    <i>
      <x v="10"/>
    </i>
    <i>
      <x v="7"/>
    </i>
    <i>
      <x v="1"/>
    </i>
    <i>
      <x v="6"/>
    </i>
    <i>
      <x v="8"/>
    </i>
    <i>
      <x v="4"/>
    </i>
    <i>
      <x/>
    </i>
    <i>
      <x v="5"/>
    </i>
    <i>
      <x v="3"/>
    </i>
    <i>
      <x v="2"/>
    </i>
    <i>
      <x v="9"/>
    </i>
    <i t="grand">
      <x/>
    </i>
  </rowItems>
  <colItems count="1">
    <i/>
  </colItems>
  <dataFields count="1">
    <dataField name="Sum of Unique Click-Through Rate (Unique CTR)" fld="12" baseField="0" baseItem="0"/>
  </dataFields>
  <formats count="1">
    <format dxfId="12">
      <pivotArea collapsedLevelsAreSubtotals="1" fieldPosition="0">
        <references count="1">
          <reference field="0" count="0"/>
        </references>
      </pivotArea>
    </format>
  </formats>
  <chartFormats count="5">
    <chartFormat chart="21" format="1" series="1">
      <pivotArea type="data" outline="0" fieldPosition="0">
        <references count="1">
          <reference field="4294967294" count="1" selected="0">
            <x v="0"/>
          </reference>
        </references>
      </pivotArea>
    </chartFormat>
    <chartFormat chart="22" format="3"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Campaign ID">
  <location ref="A3:C15" firstHeaderRow="0" firstDataRow="1" firstDataCol="1"/>
  <pivotFields count="18">
    <pivotField axis="axisRow" showAll="0" sortType="ascending">
      <items count="12">
        <item x="0"/>
        <item x="9"/>
        <item x="10"/>
        <item x="1"/>
        <item x="2"/>
        <item x="3"/>
        <item x="4"/>
        <item x="5"/>
        <item x="6"/>
        <item x="7"/>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s>
  <rowFields count="1">
    <field x="0"/>
  </rowFields>
  <rowItems count="12">
    <i>
      <x v="4"/>
    </i>
    <i>
      <x v="1"/>
    </i>
    <i>
      <x v="5"/>
    </i>
    <i>
      <x v="2"/>
    </i>
    <i>
      <x v="10"/>
    </i>
    <i>
      <x v="6"/>
    </i>
    <i>
      <x/>
    </i>
    <i>
      <x v="7"/>
    </i>
    <i>
      <x v="8"/>
    </i>
    <i>
      <x v="9"/>
    </i>
    <i>
      <x v="3"/>
    </i>
    <i t="grand">
      <x/>
    </i>
  </rowItems>
  <colFields count="1">
    <field x="-2"/>
  </colFields>
  <colItems count="2">
    <i>
      <x/>
    </i>
    <i i="1">
      <x v="1"/>
    </i>
  </colItems>
  <dataFields count="2">
    <dataField name="Sum of Clicks" fld="8" baseField="0" baseItem="0"/>
    <dataField name="Sum of Unique Clicks" fld="9"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3" rowHeaderCaption="Campaign ID">
  <location ref="A3:B15" firstHeaderRow="1" firstDataRow="1" firstDataCol="1"/>
  <pivotFields count="18">
    <pivotField axis="axisRow" showAll="0" sortType="ascending">
      <items count="12">
        <item x="0"/>
        <item x="9"/>
        <item x="10"/>
        <item x="1"/>
        <item x="2"/>
        <item x="3"/>
        <item x="4"/>
        <item x="5"/>
        <item x="6"/>
        <item x="7"/>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0"/>
  </rowFields>
  <rowItems count="12">
    <i>
      <x v="7"/>
    </i>
    <i>
      <x v="9"/>
    </i>
    <i>
      <x v="3"/>
    </i>
    <i>
      <x v="8"/>
    </i>
    <i>
      <x v="6"/>
    </i>
    <i>
      <x/>
    </i>
    <i>
      <x v="5"/>
    </i>
    <i>
      <x v="10"/>
    </i>
    <i>
      <x v="2"/>
    </i>
    <i>
      <x v="1"/>
    </i>
    <i>
      <x v="4"/>
    </i>
    <i t="grand">
      <x/>
    </i>
  </rowItems>
  <colItems count="1">
    <i/>
  </colItems>
  <dataFields count="1">
    <dataField name="Sum of Cost per Result (CPR)" fld="15" baseField="0" baseItem="0"/>
  </dataFields>
  <chartFormats count="8">
    <chartFormat chart="1"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4"/>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17" format="7" series="1">
      <pivotArea type="data" outline="0" fieldPosition="0">
        <references count="1">
          <reference field="4294967294" count="1" selected="0">
            <x v="0"/>
          </reference>
        </references>
      </pivotArea>
    </chartFormat>
    <chartFormat chart="17" format="8">
      <pivotArea type="data" outline="0" fieldPosition="0">
        <references count="2">
          <reference field="4294967294" count="1" selected="0">
            <x v="0"/>
          </reference>
          <reference field="0" count="1" selected="0">
            <x v="1"/>
          </reference>
        </references>
      </pivotArea>
    </chartFormat>
    <chartFormat chart="17" format="9">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7" rowHeaderCaption="Campaign ID">
  <location ref="A3:B15" firstHeaderRow="1" firstDataRow="1" firstDataCol="1"/>
  <pivotFields count="18">
    <pivotField axis="axisRow" showAll="0" sortType="ascending">
      <items count="12">
        <item x="0"/>
        <item x="9"/>
        <item x="10"/>
        <item x="1"/>
        <item x="2"/>
        <item x="3"/>
        <item x="4"/>
        <item x="5"/>
        <item x="6"/>
        <item x="7"/>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0"/>
  </rowFields>
  <rowItems count="12">
    <i>
      <x v="9"/>
    </i>
    <i>
      <x v="3"/>
    </i>
    <i>
      <x v="7"/>
    </i>
    <i>
      <x v="8"/>
    </i>
    <i>
      <x v="6"/>
    </i>
    <i>
      <x/>
    </i>
    <i>
      <x v="10"/>
    </i>
    <i>
      <x v="2"/>
    </i>
    <i>
      <x v="5"/>
    </i>
    <i>
      <x v="1"/>
    </i>
    <i>
      <x v="4"/>
    </i>
    <i t="grand">
      <x/>
    </i>
  </rowItems>
  <colItems count="1">
    <i/>
  </colItems>
  <dataFields count="1">
    <dataField name="Sum of Cost Per Click (CPC)" fld="14" baseField="0" baseItem="0"/>
  </dataFields>
  <chartFormats count="5">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0" count="1" selected="0">
            <x v="4"/>
          </reference>
        </references>
      </pivotArea>
    </chartFormat>
    <chartFormat chart="6"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_ID" xr10:uid="{011A3EB0-D15B-48B5-9D65-DFE8A28331D0}" sourceName="Campaign ID">
  <pivotTables>
    <pivotTable tabId="6" name="PivotTable5"/>
    <pivotTable tabId="3" name="PivotTable2"/>
    <pivotTable tabId="4" name="PivotTable3"/>
    <pivotTable tabId="2" name="PivotTable1"/>
    <pivotTable tabId="7" name="PivotTable6"/>
  </pivotTables>
  <data>
    <tabular pivotCacheId="1065751424">
      <items count="11">
        <i x="0" s="1"/>
        <i x="9" s="1"/>
        <i x="10" s="1"/>
        <i x="1" s="1"/>
        <i x="2" s="1"/>
        <i x="3" s="1"/>
        <i x="4" s="1"/>
        <i x="5" s="1"/>
        <i x="6" s="1"/>
        <i x="7"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mpaign ID" xr10:uid="{3CAE8D28-CB04-451C-9386-F866BEDB0D18}" cache="Slicer_Campaign_ID" caption="Campaign ID" startItem="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4"/>
  <sheetViews>
    <sheetView topLeftCell="H1" zoomScale="70" zoomScaleNormal="70" workbookViewId="0">
      <selection activeCell="P1" activeCellId="2" sqref="C3 A1:A1048576 P1:P1048576"/>
    </sheetView>
  </sheetViews>
  <sheetFormatPr defaultRowHeight="14.4" x14ac:dyDescent="0.3"/>
  <cols>
    <col min="1" max="1" width="11.6640625" bestFit="1" customWidth="1"/>
    <col min="2" max="2" width="34.44140625" bestFit="1" customWidth="1"/>
    <col min="3" max="3" width="20.109375" bestFit="1" customWidth="1"/>
    <col min="4" max="4" width="5.5546875" bestFit="1" customWidth="1"/>
    <col min="6" max="6" width="11" bestFit="1" customWidth="1"/>
    <col min="7" max="7" width="81.44140625" bestFit="1" customWidth="1"/>
    <col min="8" max="8" width="12" bestFit="1" customWidth="1"/>
    <col min="10" max="10" width="12.21875" bestFit="1" customWidth="1"/>
    <col min="11" max="11" width="21.5546875" bestFit="1" customWidth="1"/>
    <col min="12" max="12" width="22.21875" bestFit="1" customWidth="1"/>
    <col min="13" max="13" width="35.6640625" bestFit="1" customWidth="1"/>
    <col min="14" max="14" width="18.88671875" bestFit="1" customWidth="1"/>
    <col min="15" max="15" width="17.5546875" bestFit="1" customWidth="1"/>
    <col min="16" max="16" width="18.77734375" bestFit="1" customWidth="1"/>
    <col min="17" max="17" width="12" bestFit="1" customWidth="1"/>
    <col min="18" max="18" width="16.88671875" bestFit="1" customWidth="1"/>
    <col min="19" max="19" width="36.77734375" bestFit="1" customWidth="1"/>
  </cols>
  <sheetData>
    <row r="1" spans="1:19"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5" t="s">
        <v>16</v>
      </c>
      <c r="R1" s="24" t="s">
        <v>17</v>
      </c>
      <c r="S1" s="1" t="s">
        <v>59</v>
      </c>
    </row>
    <row r="2" spans="1:19" x14ac:dyDescent="0.3">
      <c r="A2" s="2" t="s">
        <v>18</v>
      </c>
      <c r="B2" s="2" t="s">
        <v>19</v>
      </c>
      <c r="C2" s="2" t="s">
        <v>20</v>
      </c>
      <c r="D2" s="2" t="s">
        <v>21</v>
      </c>
      <c r="E2" s="2">
        <v>11387</v>
      </c>
      <c r="F2" s="2">
        <v>23283</v>
      </c>
      <c r="G2" s="2" t="s">
        <v>22</v>
      </c>
      <c r="H2" s="2">
        <v>2.0447000970000002</v>
      </c>
      <c r="I2" s="2">
        <v>487</v>
      </c>
      <c r="J2" s="2">
        <v>406</v>
      </c>
      <c r="K2" s="2">
        <v>180</v>
      </c>
      <c r="L2" s="2">
        <v>2.0916548599999998</v>
      </c>
      <c r="M2" s="2">
        <v>3.5654693900000001</v>
      </c>
      <c r="N2" s="2">
        <v>1092.24</v>
      </c>
      <c r="O2" s="2">
        <v>2.2427900900000002</v>
      </c>
      <c r="P2" s="2">
        <v>6.07</v>
      </c>
      <c r="Q2" s="2">
        <f t="shared" ref="Q2:Q34" si="0">PRODUCT(I2*O2)</f>
        <v>1092.2387738300001</v>
      </c>
      <c r="R2" s="22">
        <f t="shared" ref="R2:R34" si="1">J2</f>
        <v>406</v>
      </c>
      <c r="S2" s="34">
        <f>N2+N3+N4+N5</f>
        <v>2333.33</v>
      </c>
    </row>
    <row r="3" spans="1:19" x14ac:dyDescent="0.3">
      <c r="A3" s="2" t="s">
        <v>18</v>
      </c>
      <c r="B3" s="2" t="s">
        <v>19</v>
      </c>
      <c r="C3" s="2" t="s">
        <v>20</v>
      </c>
      <c r="D3" s="2" t="s">
        <v>23</v>
      </c>
      <c r="E3" s="2">
        <v>8761</v>
      </c>
      <c r="F3" s="2">
        <v>15683</v>
      </c>
      <c r="G3" s="2" t="s">
        <v>22</v>
      </c>
      <c r="H3" s="2">
        <v>1.7900924549999999</v>
      </c>
      <c r="I3" s="2">
        <v>484</v>
      </c>
      <c r="J3" s="2">
        <v>376</v>
      </c>
      <c r="K3" s="2">
        <v>154</v>
      </c>
      <c r="L3" s="2">
        <v>3.0861442299999999</v>
      </c>
      <c r="M3" s="2">
        <v>4.2917475200000004</v>
      </c>
      <c r="N3" s="2">
        <v>835.46</v>
      </c>
      <c r="O3" s="2">
        <v>1.7261653800000001</v>
      </c>
      <c r="P3" s="2">
        <v>5.43</v>
      </c>
      <c r="Q3" s="26">
        <f t="shared" si="0"/>
        <v>835.46404391999999</v>
      </c>
      <c r="R3" s="22">
        <f t="shared" si="1"/>
        <v>376</v>
      </c>
      <c r="S3" s="34"/>
    </row>
    <row r="4" spans="1:19" x14ac:dyDescent="0.3">
      <c r="A4" s="2" t="s">
        <v>18</v>
      </c>
      <c r="B4" s="2" t="s">
        <v>19</v>
      </c>
      <c r="C4" s="2" t="s">
        <v>20</v>
      </c>
      <c r="D4" s="2" t="s">
        <v>24</v>
      </c>
      <c r="E4" s="2">
        <v>2867</v>
      </c>
      <c r="F4" s="2">
        <v>6283</v>
      </c>
      <c r="G4" s="2" t="s">
        <v>22</v>
      </c>
      <c r="H4" s="2">
        <v>2.191489362</v>
      </c>
      <c r="I4" s="2">
        <v>198</v>
      </c>
      <c r="J4" s="2">
        <v>145</v>
      </c>
      <c r="K4" s="2">
        <v>65</v>
      </c>
      <c r="L4" s="2">
        <v>3.1513608099999999</v>
      </c>
      <c r="M4" s="2">
        <v>5.0575514500000001</v>
      </c>
      <c r="N4" s="2">
        <v>319.38</v>
      </c>
      <c r="O4" s="2">
        <v>1.6130377300000001</v>
      </c>
      <c r="P4" s="2">
        <v>4.91</v>
      </c>
      <c r="Q4" s="2">
        <f t="shared" si="0"/>
        <v>319.38147054000001</v>
      </c>
      <c r="R4" s="22">
        <f t="shared" si="1"/>
        <v>145</v>
      </c>
      <c r="S4" s="34"/>
    </row>
    <row r="5" spans="1:19" x14ac:dyDescent="0.3">
      <c r="A5" s="2" t="s">
        <v>18</v>
      </c>
      <c r="B5" s="2" t="s">
        <v>19</v>
      </c>
      <c r="C5" s="2" t="s">
        <v>20</v>
      </c>
      <c r="D5" s="2" t="s">
        <v>25</v>
      </c>
      <c r="E5" s="2">
        <v>889</v>
      </c>
      <c r="F5" s="2">
        <v>1890</v>
      </c>
      <c r="G5" s="2" t="s">
        <v>22</v>
      </c>
      <c r="H5" s="2">
        <v>2.1259842519999999</v>
      </c>
      <c r="I5" s="2">
        <v>49</v>
      </c>
      <c r="J5" s="2">
        <v>40</v>
      </c>
      <c r="K5" s="2">
        <v>21</v>
      </c>
      <c r="L5" s="2">
        <v>2.5925925900000002</v>
      </c>
      <c r="M5" s="2">
        <v>4.4994375700000004</v>
      </c>
      <c r="N5" s="2">
        <v>86.25</v>
      </c>
      <c r="O5" s="2">
        <v>1.76011659</v>
      </c>
      <c r="P5" s="2">
        <v>4.1100000000000003</v>
      </c>
      <c r="Q5" s="2">
        <f t="shared" si="0"/>
        <v>86.245712909999995</v>
      </c>
      <c r="R5" s="22">
        <f t="shared" si="1"/>
        <v>40</v>
      </c>
      <c r="S5" s="34"/>
    </row>
    <row r="6" spans="1:19" x14ac:dyDescent="0.3">
      <c r="A6" s="3" t="s">
        <v>26</v>
      </c>
      <c r="B6" s="3" t="s">
        <v>27</v>
      </c>
      <c r="C6" s="3" t="s">
        <v>28</v>
      </c>
      <c r="D6" s="3" t="s">
        <v>21</v>
      </c>
      <c r="E6" s="3">
        <v>2066</v>
      </c>
      <c r="F6" s="3">
        <v>2447</v>
      </c>
      <c r="G6" s="3" t="s">
        <v>29</v>
      </c>
      <c r="H6" s="3">
        <v>1.184414327</v>
      </c>
      <c r="I6" s="3">
        <v>181</v>
      </c>
      <c r="J6" s="3">
        <v>141</v>
      </c>
      <c r="K6" s="3">
        <v>65</v>
      </c>
      <c r="L6" s="3">
        <v>7.3968124199999998</v>
      </c>
      <c r="M6" s="3">
        <v>6.8247821899999996</v>
      </c>
      <c r="N6" s="3">
        <v>85.57</v>
      </c>
      <c r="O6" s="3">
        <v>0.47277255000000001</v>
      </c>
      <c r="P6" s="3">
        <v>1.32</v>
      </c>
      <c r="Q6" s="3">
        <f t="shared" si="0"/>
        <v>85.571831549999999</v>
      </c>
      <c r="R6" s="22">
        <f t="shared" si="1"/>
        <v>141</v>
      </c>
      <c r="S6" s="35">
        <f>N6+N7+N8</f>
        <v>1579.02</v>
      </c>
    </row>
    <row r="7" spans="1:19" x14ac:dyDescent="0.3">
      <c r="A7" s="3" t="s">
        <v>26</v>
      </c>
      <c r="B7" s="3" t="s">
        <v>27</v>
      </c>
      <c r="C7" s="3" t="s">
        <v>28</v>
      </c>
      <c r="D7" s="3" t="s">
        <v>30</v>
      </c>
      <c r="E7" s="3">
        <v>29675</v>
      </c>
      <c r="F7" s="3">
        <v>39161</v>
      </c>
      <c r="G7" s="3" t="s">
        <v>29</v>
      </c>
      <c r="H7" s="3">
        <v>1.319663016</v>
      </c>
      <c r="I7" s="3">
        <v>2593</v>
      </c>
      <c r="J7" s="3">
        <v>1994</v>
      </c>
      <c r="K7" s="3">
        <v>1095</v>
      </c>
      <c r="L7" s="3">
        <v>6.6213835200000002</v>
      </c>
      <c r="M7" s="3">
        <v>6.7194608300000001</v>
      </c>
      <c r="N7" s="3">
        <v>1193.94</v>
      </c>
      <c r="O7" s="3">
        <v>0.46044803000000001</v>
      </c>
      <c r="P7" s="3">
        <v>1.0900000000000001</v>
      </c>
      <c r="Q7" s="3">
        <f t="shared" si="0"/>
        <v>1193.9417417899999</v>
      </c>
      <c r="R7" s="23">
        <f t="shared" si="1"/>
        <v>1994</v>
      </c>
      <c r="S7" s="35"/>
    </row>
    <row r="8" spans="1:19" x14ac:dyDescent="0.3">
      <c r="A8" s="3" t="s">
        <v>26</v>
      </c>
      <c r="B8" s="3" t="s">
        <v>27</v>
      </c>
      <c r="C8" s="3" t="s">
        <v>28</v>
      </c>
      <c r="D8" s="3" t="s">
        <v>31</v>
      </c>
      <c r="E8" s="3">
        <v>14753</v>
      </c>
      <c r="F8" s="3">
        <v>25705</v>
      </c>
      <c r="G8" s="3" t="s">
        <v>29</v>
      </c>
      <c r="H8" s="3">
        <v>1.742357487</v>
      </c>
      <c r="I8" s="3">
        <v>969</v>
      </c>
      <c r="J8" s="3">
        <v>698</v>
      </c>
      <c r="K8" s="3">
        <v>435</v>
      </c>
      <c r="L8" s="3">
        <v>3.7696946100000002</v>
      </c>
      <c r="M8" s="3">
        <v>4.7312411000000001</v>
      </c>
      <c r="N8" s="3">
        <v>299.51</v>
      </c>
      <c r="O8" s="3">
        <v>0.30908815000000001</v>
      </c>
      <c r="P8" s="3">
        <v>0.69</v>
      </c>
      <c r="Q8" s="3">
        <f t="shared" si="0"/>
        <v>299.50641734999999</v>
      </c>
      <c r="R8" s="22">
        <f t="shared" si="1"/>
        <v>698</v>
      </c>
      <c r="S8" s="35"/>
    </row>
    <row r="9" spans="1:19" x14ac:dyDescent="0.3">
      <c r="A9" s="4" t="s">
        <v>32</v>
      </c>
      <c r="B9" s="4" t="s">
        <v>33</v>
      </c>
      <c r="C9" s="4" t="s">
        <v>28</v>
      </c>
      <c r="D9" s="4" t="s">
        <v>21</v>
      </c>
      <c r="E9" s="4">
        <v>212</v>
      </c>
      <c r="F9" s="4">
        <v>222</v>
      </c>
      <c r="G9" s="4" t="s">
        <v>34</v>
      </c>
      <c r="H9" s="4">
        <v>1.0471698110000001</v>
      </c>
      <c r="I9" s="4">
        <v>9</v>
      </c>
      <c r="J9" s="4">
        <v>8</v>
      </c>
      <c r="K9" s="4">
        <v>3</v>
      </c>
      <c r="L9" s="4">
        <v>4.0540540500000004</v>
      </c>
      <c r="M9" s="4">
        <v>3.7735849099999998</v>
      </c>
      <c r="N9" s="4">
        <v>91.66</v>
      </c>
      <c r="O9" s="4">
        <v>10.18469247</v>
      </c>
      <c r="P9" s="4">
        <v>30.55</v>
      </c>
      <c r="Q9" s="2">
        <f t="shared" si="0"/>
        <v>91.662232230000001</v>
      </c>
      <c r="R9" s="22">
        <f t="shared" si="1"/>
        <v>8</v>
      </c>
      <c r="S9" s="36">
        <f>N9+N10+N11</f>
        <v>850.68000000000006</v>
      </c>
    </row>
    <row r="10" spans="1:19" x14ac:dyDescent="0.3">
      <c r="A10" s="4" t="s">
        <v>32</v>
      </c>
      <c r="B10" s="4" t="s">
        <v>33</v>
      </c>
      <c r="C10" s="4" t="s">
        <v>28</v>
      </c>
      <c r="D10" s="4" t="s">
        <v>30</v>
      </c>
      <c r="E10" s="4">
        <v>704</v>
      </c>
      <c r="F10" s="4">
        <v>734</v>
      </c>
      <c r="G10" s="4" t="s">
        <v>34</v>
      </c>
      <c r="H10" s="4">
        <v>1.042613636</v>
      </c>
      <c r="I10" s="4">
        <v>49</v>
      </c>
      <c r="J10" s="4">
        <v>46</v>
      </c>
      <c r="K10" s="4">
        <v>13</v>
      </c>
      <c r="L10" s="4">
        <v>6.6757493200000004</v>
      </c>
      <c r="M10" s="4">
        <v>6.5340909099999998</v>
      </c>
      <c r="N10" s="4">
        <v>283.17</v>
      </c>
      <c r="O10" s="4">
        <v>5.7789672200000002</v>
      </c>
      <c r="P10" s="4">
        <v>21.78</v>
      </c>
      <c r="Q10" s="2">
        <f t="shared" si="0"/>
        <v>283.16939378000001</v>
      </c>
      <c r="R10" s="22">
        <f t="shared" si="1"/>
        <v>46</v>
      </c>
      <c r="S10" s="36"/>
    </row>
    <row r="11" spans="1:19" x14ac:dyDescent="0.3">
      <c r="A11" s="4" t="s">
        <v>32</v>
      </c>
      <c r="B11" s="4" t="s">
        <v>33</v>
      </c>
      <c r="C11" s="4" t="s">
        <v>28</v>
      </c>
      <c r="D11" s="4" t="s">
        <v>31</v>
      </c>
      <c r="E11" s="4">
        <v>2271</v>
      </c>
      <c r="F11" s="4">
        <v>2616</v>
      </c>
      <c r="G11" s="4" t="s">
        <v>34</v>
      </c>
      <c r="H11" s="4">
        <v>1.151915456</v>
      </c>
      <c r="I11" s="4">
        <v>61</v>
      </c>
      <c r="J11" s="4">
        <v>55</v>
      </c>
      <c r="K11" s="4">
        <v>28</v>
      </c>
      <c r="L11" s="4">
        <v>2.3318042800000001</v>
      </c>
      <c r="M11" s="4">
        <v>2.4218405999999999</v>
      </c>
      <c r="N11" s="4">
        <v>475.85</v>
      </c>
      <c r="O11" s="4">
        <v>7.8007930099999996</v>
      </c>
      <c r="P11" s="4">
        <v>16.989999999999998</v>
      </c>
      <c r="Q11" s="2">
        <f t="shared" si="0"/>
        <v>475.84837360999995</v>
      </c>
      <c r="R11" s="22">
        <f t="shared" si="1"/>
        <v>55</v>
      </c>
      <c r="S11" s="36"/>
    </row>
    <row r="12" spans="1:19" x14ac:dyDescent="0.3">
      <c r="A12" s="5" t="s">
        <v>35</v>
      </c>
      <c r="B12" s="5" t="s">
        <v>36</v>
      </c>
      <c r="C12" s="5" t="s">
        <v>28</v>
      </c>
      <c r="D12" s="5" t="s">
        <v>30</v>
      </c>
      <c r="E12" s="5">
        <v>759</v>
      </c>
      <c r="F12" s="5">
        <v>878</v>
      </c>
      <c r="G12" s="5" t="s">
        <v>37</v>
      </c>
      <c r="H12" s="5">
        <v>1.1567852439999999</v>
      </c>
      <c r="I12" s="5">
        <v>52</v>
      </c>
      <c r="J12" s="5">
        <v>44</v>
      </c>
      <c r="K12" s="5">
        <v>34</v>
      </c>
      <c r="L12" s="5">
        <v>5.9225512499999997</v>
      </c>
      <c r="M12" s="5">
        <v>5.7971014500000004</v>
      </c>
      <c r="N12" s="5">
        <v>294.82</v>
      </c>
      <c r="O12" s="5">
        <v>5.6696015500000003</v>
      </c>
      <c r="P12" s="5">
        <v>8.67</v>
      </c>
      <c r="Q12" s="2">
        <f t="shared" si="0"/>
        <v>294.81928060000001</v>
      </c>
      <c r="R12" s="22">
        <f t="shared" si="1"/>
        <v>44</v>
      </c>
      <c r="S12" s="37">
        <f>N12+N13+N14</f>
        <v>923.96</v>
      </c>
    </row>
    <row r="13" spans="1:19" x14ac:dyDescent="0.3">
      <c r="A13" s="5" t="s">
        <v>35</v>
      </c>
      <c r="B13" s="5" t="s">
        <v>36</v>
      </c>
      <c r="C13" s="5" t="s">
        <v>28</v>
      </c>
      <c r="D13" s="5" t="s">
        <v>31</v>
      </c>
      <c r="E13" s="5">
        <v>2330</v>
      </c>
      <c r="F13" s="5">
        <v>3146</v>
      </c>
      <c r="G13" s="5" t="s">
        <v>37</v>
      </c>
      <c r="H13" s="5">
        <v>1.3502145919999999</v>
      </c>
      <c r="I13" s="5">
        <v>101</v>
      </c>
      <c r="J13" s="5">
        <v>84</v>
      </c>
      <c r="K13" s="5">
        <v>63</v>
      </c>
      <c r="L13" s="5">
        <v>3.2104259399999999</v>
      </c>
      <c r="M13" s="5">
        <v>3.6051502100000001</v>
      </c>
      <c r="N13" s="5">
        <v>528.08000000000004</v>
      </c>
      <c r="O13" s="5">
        <v>5.2284878700000004</v>
      </c>
      <c r="P13" s="5">
        <v>8.3800000000000008</v>
      </c>
      <c r="Q13" s="2">
        <f t="shared" si="0"/>
        <v>528.07727487</v>
      </c>
      <c r="R13" s="22">
        <f t="shared" si="1"/>
        <v>84</v>
      </c>
      <c r="S13" s="37"/>
    </row>
    <row r="14" spans="1:19" x14ac:dyDescent="0.3">
      <c r="A14" s="5" t="s">
        <v>35</v>
      </c>
      <c r="B14" s="5" t="s">
        <v>36</v>
      </c>
      <c r="C14" s="5" t="s">
        <v>28</v>
      </c>
      <c r="D14" s="5" t="s">
        <v>21</v>
      </c>
      <c r="E14" s="5">
        <v>218</v>
      </c>
      <c r="F14" s="5">
        <v>243</v>
      </c>
      <c r="G14" s="5" t="s">
        <v>37</v>
      </c>
      <c r="H14" s="5">
        <v>1.1146788990000001</v>
      </c>
      <c r="I14" s="5">
        <v>18</v>
      </c>
      <c r="J14" s="5">
        <v>18</v>
      </c>
      <c r="K14" s="5">
        <v>15</v>
      </c>
      <c r="L14" s="5">
        <v>7.4074074100000002</v>
      </c>
      <c r="M14" s="5">
        <v>8.2568807300000007</v>
      </c>
      <c r="N14" s="5">
        <v>101.06</v>
      </c>
      <c r="O14" s="5">
        <v>5.6146358100000002</v>
      </c>
      <c r="P14" s="5">
        <v>6.74</v>
      </c>
      <c r="Q14" s="2">
        <f t="shared" si="0"/>
        <v>101.06344458000001</v>
      </c>
      <c r="R14" s="22">
        <f t="shared" si="1"/>
        <v>18</v>
      </c>
      <c r="S14" s="37"/>
    </row>
    <row r="15" spans="1:19" x14ac:dyDescent="0.3">
      <c r="A15" s="6" t="s">
        <v>38</v>
      </c>
      <c r="B15" s="6" t="s">
        <v>39</v>
      </c>
      <c r="C15" s="6" t="s">
        <v>28</v>
      </c>
      <c r="D15" s="6" t="s">
        <v>21</v>
      </c>
      <c r="E15" s="6">
        <v>3717</v>
      </c>
      <c r="F15" s="6">
        <v>4620</v>
      </c>
      <c r="G15" s="6" t="s">
        <v>40</v>
      </c>
      <c r="H15" s="6">
        <v>1.2429378529999999</v>
      </c>
      <c r="I15" s="6">
        <v>184</v>
      </c>
      <c r="J15" s="6">
        <v>160</v>
      </c>
      <c r="K15" s="6">
        <v>46</v>
      </c>
      <c r="L15" s="6">
        <v>3.98268398</v>
      </c>
      <c r="M15" s="6">
        <v>4.3045466799999996</v>
      </c>
      <c r="N15" s="6">
        <v>282.22000000000003</v>
      </c>
      <c r="O15" s="6">
        <v>1.5337844199999999</v>
      </c>
      <c r="P15" s="6">
        <v>6.14</v>
      </c>
      <c r="Q15" s="2">
        <f t="shared" si="0"/>
        <v>282.21633327999996</v>
      </c>
      <c r="R15" s="22">
        <f t="shared" si="1"/>
        <v>160</v>
      </c>
      <c r="S15" s="38">
        <f>N15+N16+N17</f>
        <v>837.78000000000009</v>
      </c>
    </row>
    <row r="16" spans="1:19" x14ac:dyDescent="0.3">
      <c r="A16" s="6" t="s">
        <v>38</v>
      </c>
      <c r="B16" s="6" t="s">
        <v>39</v>
      </c>
      <c r="C16" s="6" t="s">
        <v>28</v>
      </c>
      <c r="D16" s="6" t="s">
        <v>30</v>
      </c>
      <c r="E16" s="6">
        <v>5952</v>
      </c>
      <c r="F16" s="6">
        <v>6943</v>
      </c>
      <c r="G16" s="6" t="s">
        <v>40</v>
      </c>
      <c r="H16" s="6">
        <v>1.1664986559999999</v>
      </c>
      <c r="I16" s="6">
        <v>284</v>
      </c>
      <c r="J16" s="6">
        <v>238</v>
      </c>
      <c r="K16" s="6">
        <v>98</v>
      </c>
      <c r="L16" s="6">
        <v>4.0904508100000001</v>
      </c>
      <c r="M16" s="6">
        <v>3.9986559100000001</v>
      </c>
      <c r="N16" s="6">
        <v>378.1</v>
      </c>
      <c r="O16" s="6">
        <v>1.33135077</v>
      </c>
      <c r="P16" s="6">
        <v>3.86</v>
      </c>
      <c r="Q16" s="2">
        <f t="shared" si="0"/>
        <v>378.10361868000001</v>
      </c>
      <c r="R16" s="22">
        <f t="shared" si="1"/>
        <v>238</v>
      </c>
      <c r="S16" s="38"/>
    </row>
    <row r="17" spans="1:19" x14ac:dyDescent="0.3">
      <c r="A17" s="6" t="s">
        <v>38</v>
      </c>
      <c r="B17" s="6" t="s">
        <v>39</v>
      </c>
      <c r="C17" s="6" t="s">
        <v>28</v>
      </c>
      <c r="D17" s="6" t="s">
        <v>31</v>
      </c>
      <c r="E17" s="6">
        <v>5355</v>
      </c>
      <c r="F17" s="6">
        <v>8920</v>
      </c>
      <c r="G17" s="6" t="s">
        <v>40</v>
      </c>
      <c r="H17" s="6">
        <v>1.6657329599999999</v>
      </c>
      <c r="I17" s="6">
        <v>180</v>
      </c>
      <c r="J17" s="6">
        <v>154</v>
      </c>
      <c r="K17" s="6">
        <v>93</v>
      </c>
      <c r="L17" s="6">
        <v>2.0179372199999999</v>
      </c>
      <c r="M17" s="6">
        <v>2.8758169900000001</v>
      </c>
      <c r="N17" s="6">
        <v>177.46</v>
      </c>
      <c r="O17" s="6">
        <v>0.98588916000000004</v>
      </c>
      <c r="P17" s="6">
        <v>1.91</v>
      </c>
      <c r="Q17" s="2">
        <f t="shared" si="0"/>
        <v>177.46004880000001</v>
      </c>
      <c r="R17" s="22">
        <f t="shared" si="1"/>
        <v>154</v>
      </c>
      <c r="S17" s="38"/>
    </row>
    <row r="18" spans="1:19" x14ac:dyDescent="0.3">
      <c r="A18" s="7" t="s">
        <v>41</v>
      </c>
      <c r="B18" s="7" t="s">
        <v>42</v>
      </c>
      <c r="C18" s="7" t="s">
        <v>28</v>
      </c>
      <c r="D18" s="7" t="s">
        <v>21</v>
      </c>
      <c r="E18" s="7">
        <v>1721</v>
      </c>
      <c r="F18" s="7">
        <v>1874</v>
      </c>
      <c r="G18" s="7" t="s">
        <v>43</v>
      </c>
      <c r="H18" s="7">
        <v>1.088901801</v>
      </c>
      <c r="I18" s="7">
        <v>92</v>
      </c>
      <c r="J18" s="7">
        <v>76</v>
      </c>
      <c r="K18" s="7">
        <v>53</v>
      </c>
      <c r="L18" s="7">
        <v>4.90928495</v>
      </c>
      <c r="M18" s="7">
        <v>4.4160371899999999</v>
      </c>
      <c r="N18" s="7">
        <v>61.21</v>
      </c>
      <c r="O18" s="7">
        <v>0.66537891000000005</v>
      </c>
      <c r="P18" s="7">
        <v>1.1499999999999999</v>
      </c>
      <c r="Q18" s="2">
        <f t="shared" si="0"/>
        <v>61.214859720000007</v>
      </c>
      <c r="R18" s="22">
        <f t="shared" si="1"/>
        <v>76</v>
      </c>
      <c r="S18" s="29">
        <f>N18+N19</f>
        <v>955.21</v>
      </c>
    </row>
    <row r="19" spans="1:19" x14ac:dyDescent="0.3">
      <c r="A19" s="7" t="s">
        <v>41</v>
      </c>
      <c r="B19" s="7" t="s">
        <v>42</v>
      </c>
      <c r="C19" s="7" t="s">
        <v>28</v>
      </c>
      <c r="D19" s="7" t="s">
        <v>30</v>
      </c>
      <c r="E19" s="7">
        <v>30110</v>
      </c>
      <c r="F19" s="7">
        <v>35372</v>
      </c>
      <c r="G19" s="7" t="s">
        <v>43</v>
      </c>
      <c r="H19" s="7">
        <v>1.174759216</v>
      </c>
      <c r="I19" s="7">
        <v>1308</v>
      </c>
      <c r="J19" s="7">
        <v>1162</v>
      </c>
      <c r="K19" s="7">
        <v>934</v>
      </c>
      <c r="L19" s="7">
        <v>3.6978401000000001</v>
      </c>
      <c r="M19" s="7">
        <v>3.8591829999999998</v>
      </c>
      <c r="N19" s="7">
        <v>894</v>
      </c>
      <c r="O19" s="7">
        <v>0.68348251999999998</v>
      </c>
      <c r="P19" s="7">
        <v>0.96</v>
      </c>
      <c r="Q19" s="2">
        <f t="shared" si="0"/>
        <v>893.99513616000002</v>
      </c>
      <c r="R19" s="22">
        <f t="shared" si="1"/>
        <v>1162</v>
      </c>
      <c r="S19" s="29"/>
    </row>
    <row r="20" spans="1:19" x14ac:dyDescent="0.3">
      <c r="A20" s="13" t="s">
        <v>44</v>
      </c>
      <c r="B20" s="13" t="s">
        <v>45</v>
      </c>
      <c r="C20" s="13" t="s">
        <v>28</v>
      </c>
      <c r="D20" s="13" t="s">
        <v>21</v>
      </c>
      <c r="E20" s="14">
        <v>4623</v>
      </c>
      <c r="F20" s="13">
        <v>9082</v>
      </c>
      <c r="G20" s="13" t="s">
        <v>46</v>
      </c>
      <c r="H20" s="14">
        <f>F20/E20</f>
        <v>1.9645252000865239</v>
      </c>
      <c r="I20" s="13">
        <v>246</v>
      </c>
      <c r="J20" s="14">
        <v>212</v>
      </c>
      <c r="K20" s="13">
        <v>83</v>
      </c>
      <c r="L20" s="13">
        <v>2.7086544799999999</v>
      </c>
      <c r="M20" s="13">
        <v>4.5857668199999999</v>
      </c>
      <c r="N20" s="15">
        <v>188.84</v>
      </c>
      <c r="O20" s="14">
        <v>0.76765236000000003</v>
      </c>
      <c r="P20" s="14">
        <v>2.2799999999999998</v>
      </c>
      <c r="Q20" s="2">
        <f t="shared" si="0"/>
        <v>188.84248056000001</v>
      </c>
      <c r="R20" s="22">
        <f t="shared" si="1"/>
        <v>212</v>
      </c>
      <c r="S20" s="30">
        <f>N20+N21+N22</f>
        <v>1035.24</v>
      </c>
    </row>
    <row r="21" spans="1:19" x14ac:dyDescent="0.3">
      <c r="A21" s="13" t="s">
        <v>44</v>
      </c>
      <c r="B21" s="13" t="s">
        <v>45</v>
      </c>
      <c r="C21" s="13" t="s">
        <v>28</v>
      </c>
      <c r="D21" s="13" t="s">
        <v>30</v>
      </c>
      <c r="E21" s="14">
        <v>18900</v>
      </c>
      <c r="F21" s="13">
        <v>36659</v>
      </c>
      <c r="G21" s="13" t="s">
        <v>46</v>
      </c>
      <c r="H21" s="14">
        <v>1.93962963</v>
      </c>
      <c r="I21" s="13">
        <v>849</v>
      </c>
      <c r="J21" s="14">
        <v>688</v>
      </c>
      <c r="K21" s="13">
        <v>306</v>
      </c>
      <c r="L21" s="13">
        <v>2.3159387900000001</v>
      </c>
      <c r="M21" s="13">
        <v>3.64021164</v>
      </c>
      <c r="N21" s="15">
        <v>634.64</v>
      </c>
      <c r="O21" s="14">
        <v>0.74751528</v>
      </c>
      <c r="P21" s="14">
        <v>2.0699999999999998</v>
      </c>
      <c r="Q21" s="2">
        <f t="shared" si="0"/>
        <v>634.64047272000005</v>
      </c>
      <c r="R21" s="22">
        <f t="shared" si="1"/>
        <v>688</v>
      </c>
      <c r="S21" s="30"/>
    </row>
    <row r="22" spans="1:19" x14ac:dyDescent="0.3">
      <c r="A22" s="13" t="s">
        <v>44</v>
      </c>
      <c r="B22" s="13" t="s">
        <v>45</v>
      </c>
      <c r="C22" s="13" t="s">
        <v>28</v>
      </c>
      <c r="D22" s="13" t="s">
        <v>31</v>
      </c>
      <c r="E22" s="14">
        <v>6145</v>
      </c>
      <c r="F22" s="13">
        <v>19474</v>
      </c>
      <c r="G22" s="13" t="s">
        <v>46</v>
      </c>
      <c r="H22" s="14">
        <v>3.1690805530000001</v>
      </c>
      <c r="I22" s="13">
        <v>325</v>
      </c>
      <c r="J22" s="14">
        <v>246</v>
      </c>
      <c r="K22" s="13">
        <v>129</v>
      </c>
      <c r="L22" s="13">
        <v>1.66889186</v>
      </c>
      <c r="M22" s="13">
        <v>4.0032546800000004</v>
      </c>
      <c r="N22" s="15">
        <v>211.76</v>
      </c>
      <c r="O22" s="14">
        <v>0.65156015</v>
      </c>
      <c r="P22" s="14">
        <v>1.64</v>
      </c>
      <c r="Q22" s="2">
        <f t="shared" si="0"/>
        <v>211.75704875</v>
      </c>
      <c r="R22" s="22">
        <f t="shared" si="1"/>
        <v>246</v>
      </c>
      <c r="S22" s="30"/>
    </row>
    <row r="23" spans="1:19" x14ac:dyDescent="0.3">
      <c r="A23" s="8" t="s">
        <v>47</v>
      </c>
      <c r="B23" s="8" t="s">
        <v>48</v>
      </c>
      <c r="C23" s="8" t="s">
        <v>28</v>
      </c>
      <c r="D23" s="8" t="s">
        <v>21</v>
      </c>
      <c r="E23" s="8">
        <v>2386</v>
      </c>
      <c r="F23" s="8">
        <v>2782</v>
      </c>
      <c r="G23" s="8" t="s">
        <v>49</v>
      </c>
      <c r="H23" s="8">
        <v>1.1659681479999999</v>
      </c>
      <c r="I23" s="8">
        <v>304</v>
      </c>
      <c r="J23" s="8">
        <v>230</v>
      </c>
      <c r="K23" s="8">
        <v>117</v>
      </c>
      <c r="L23" s="8">
        <v>10.927390369999999</v>
      </c>
      <c r="M23" s="8">
        <v>9.6395641199999993</v>
      </c>
      <c r="N23" s="8">
        <v>117.9</v>
      </c>
      <c r="O23" s="8">
        <v>0.38782084999999999</v>
      </c>
      <c r="P23" s="8">
        <v>1.01</v>
      </c>
      <c r="Q23" s="2">
        <f t="shared" si="0"/>
        <v>117.8975384</v>
      </c>
      <c r="R23" s="22">
        <f t="shared" si="1"/>
        <v>230</v>
      </c>
      <c r="S23" s="31">
        <f>N23+N24+N25</f>
        <v>942.78</v>
      </c>
    </row>
    <row r="24" spans="1:19" x14ac:dyDescent="0.3">
      <c r="A24" s="8" t="s">
        <v>47</v>
      </c>
      <c r="B24" s="8" t="s">
        <v>48</v>
      </c>
      <c r="C24" s="8" t="s">
        <v>28</v>
      </c>
      <c r="D24" s="8" t="s">
        <v>30</v>
      </c>
      <c r="E24" s="8">
        <v>11027</v>
      </c>
      <c r="F24" s="8">
        <v>13820</v>
      </c>
      <c r="G24" s="8" t="s">
        <v>49</v>
      </c>
      <c r="H24" s="8">
        <v>1.253287386</v>
      </c>
      <c r="I24" s="8">
        <v>1491</v>
      </c>
      <c r="J24" s="8">
        <v>1132</v>
      </c>
      <c r="K24" s="8">
        <v>548</v>
      </c>
      <c r="L24" s="8">
        <v>10.788712009999999</v>
      </c>
      <c r="M24" s="8">
        <v>10.26571144</v>
      </c>
      <c r="N24" s="8">
        <v>542.66999999999996</v>
      </c>
      <c r="O24" s="8">
        <v>0.36396574999999998</v>
      </c>
      <c r="P24" s="8">
        <v>0.99</v>
      </c>
      <c r="Q24" s="2">
        <f t="shared" si="0"/>
        <v>542.67293324999991</v>
      </c>
      <c r="R24" s="22">
        <f t="shared" si="1"/>
        <v>1132</v>
      </c>
      <c r="S24" s="31"/>
    </row>
    <row r="25" spans="1:19" x14ac:dyDescent="0.3">
      <c r="A25" s="8" t="s">
        <v>47</v>
      </c>
      <c r="B25" s="8" t="s">
        <v>48</v>
      </c>
      <c r="C25" s="8" t="s">
        <v>28</v>
      </c>
      <c r="D25" s="8" t="s">
        <v>31</v>
      </c>
      <c r="E25" s="8">
        <v>8516</v>
      </c>
      <c r="F25" s="8">
        <v>12372</v>
      </c>
      <c r="G25" s="8" t="s">
        <v>49</v>
      </c>
      <c r="H25" s="8">
        <v>1.452794739</v>
      </c>
      <c r="I25" s="8">
        <v>970</v>
      </c>
      <c r="J25" s="8">
        <v>696</v>
      </c>
      <c r="K25" s="8">
        <v>408</v>
      </c>
      <c r="L25" s="8">
        <v>7.84028451</v>
      </c>
      <c r="M25" s="8">
        <v>8.1728511000000008</v>
      </c>
      <c r="N25" s="8">
        <v>282.20999999999998</v>
      </c>
      <c r="O25" s="8">
        <v>0.29093766999999998</v>
      </c>
      <c r="P25" s="8">
        <v>0.69</v>
      </c>
      <c r="Q25" s="2">
        <f t="shared" si="0"/>
        <v>282.20953989999998</v>
      </c>
      <c r="R25" s="22">
        <f t="shared" si="1"/>
        <v>696</v>
      </c>
      <c r="S25" s="31"/>
    </row>
    <row r="26" spans="1:19" x14ac:dyDescent="0.3">
      <c r="A26" s="9" t="s">
        <v>50</v>
      </c>
      <c r="B26" s="9" t="s">
        <v>51</v>
      </c>
      <c r="C26" s="9" t="s">
        <v>28</v>
      </c>
      <c r="D26" s="9" t="s">
        <v>30</v>
      </c>
      <c r="E26" s="9">
        <v>2862</v>
      </c>
      <c r="F26" s="9">
        <v>3234</v>
      </c>
      <c r="G26" s="9" t="s">
        <v>52</v>
      </c>
      <c r="H26" s="9">
        <v>1.1299790359999999</v>
      </c>
      <c r="I26" s="9">
        <v>72</v>
      </c>
      <c r="J26" s="9">
        <v>60</v>
      </c>
      <c r="K26" s="9">
        <v>27</v>
      </c>
      <c r="L26" s="9">
        <v>2.2263450800000002</v>
      </c>
      <c r="M26" s="9">
        <v>2.0964360599999998</v>
      </c>
      <c r="N26" s="9">
        <v>316.14</v>
      </c>
      <c r="O26" s="9">
        <v>4.3908387800000002</v>
      </c>
      <c r="P26" s="9">
        <v>11.71</v>
      </c>
      <c r="Q26" s="2">
        <f t="shared" si="0"/>
        <v>316.14039216000003</v>
      </c>
      <c r="R26" s="22">
        <f t="shared" si="1"/>
        <v>60</v>
      </c>
      <c r="S26" s="32">
        <f>N26+N27+N28</f>
        <v>876.26</v>
      </c>
    </row>
    <row r="27" spans="1:19" x14ac:dyDescent="0.3">
      <c r="A27" s="9" t="s">
        <v>50</v>
      </c>
      <c r="B27" s="9" t="s">
        <v>51</v>
      </c>
      <c r="C27" s="9" t="s">
        <v>28</v>
      </c>
      <c r="D27" s="9" t="s">
        <v>21</v>
      </c>
      <c r="E27" s="9">
        <v>2892</v>
      </c>
      <c r="F27" s="9">
        <v>3347</v>
      </c>
      <c r="G27" s="9" t="s">
        <v>52</v>
      </c>
      <c r="H27" s="9">
        <v>1.157330567</v>
      </c>
      <c r="I27" s="9">
        <v>135</v>
      </c>
      <c r="J27" s="9">
        <v>102</v>
      </c>
      <c r="K27" s="9">
        <v>41</v>
      </c>
      <c r="L27" s="9">
        <v>4.0334627999999997</v>
      </c>
      <c r="M27" s="9">
        <v>3.5269709499999999</v>
      </c>
      <c r="N27" s="9">
        <v>455.49</v>
      </c>
      <c r="O27" s="9">
        <v>3.3739992999999999</v>
      </c>
      <c r="P27" s="9">
        <v>11.11</v>
      </c>
      <c r="Q27" s="2">
        <f t="shared" si="0"/>
        <v>455.48990549999996</v>
      </c>
      <c r="R27" s="22">
        <f t="shared" si="1"/>
        <v>102</v>
      </c>
      <c r="S27" s="32"/>
    </row>
    <row r="28" spans="1:19" x14ac:dyDescent="0.3">
      <c r="A28" s="9" t="s">
        <v>50</v>
      </c>
      <c r="B28" s="9" t="s">
        <v>51</v>
      </c>
      <c r="C28" s="9" t="s">
        <v>28</v>
      </c>
      <c r="D28" s="9" t="s">
        <v>31</v>
      </c>
      <c r="E28" s="9">
        <v>1579</v>
      </c>
      <c r="F28" s="9">
        <v>2079</v>
      </c>
      <c r="G28" s="9" t="s">
        <v>52</v>
      </c>
      <c r="H28" s="9">
        <v>1.3166561109999999</v>
      </c>
      <c r="I28" s="9">
        <v>35</v>
      </c>
      <c r="J28" s="9">
        <v>32</v>
      </c>
      <c r="K28" s="9">
        <v>20</v>
      </c>
      <c r="L28" s="9">
        <v>1.68350168</v>
      </c>
      <c r="M28" s="9">
        <v>2.0265991099999998</v>
      </c>
      <c r="N28" s="9">
        <v>104.63</v>
      </c>
      <c r="O28" s="9">
        <v>2.98942007</v>
      </c>
      <c r="P28" s="9">
        <v>5.23</v>
      </c>
      <c r="Q28" s="2">
        <f t="shared" si="0"/>
        <v>104.62970245</v>
      </c>
      <c r="R28" s="22">
        <f t="shared" si="1"/>
        <v>32</v>
      </c>
      <c r="S28" s="32"/>
    </row>
    <row r="29" spans="1:19" x14ac:dyDescent="0.3">
      <c r="A29" s="10" t="s">
        <v>53</v>
      </c>
      <c r="B29" s="10" t="s">
        <v>54</v>
      </c>
      <c r="C29" s="10" t="s">
        <v>28</v>
      </c>
      <c r="D29" s="10" t="s">
        <v>21</v>
      </c>
      <c r="E29" s="10">
        <v>338</v>
      </c>
      <c r="F29" s="10">
        <v>365</v>
      </c>
      <c r="G29" s="10" t="s">
        <v>55</v>
      </c>
      <c r="H29" s="10">
        <v>1.0798816570000001</v>
      </c>
      <c r="I29" s="10">
        <v>13</v>
      </c>
      <c r="J29" s="10">
        <v>11</v>
      </c>
      <c r="K29" s="10">
        <v>4</v>
      </c>
      <c r="L29" s="10">
        <v>3.5616438399999999</v>
      </c>
      <c r="M29" s="10">
        <v>3.2544378699999998</v>
      </c>
      <c r="N29" s="10">
        <v>113.58</v>
      </c>
      <c r="O29" s="10">
        <v>8.7369230800000004</v>
      </c>
      <c r="P29" s="10">
        <v>28.4</v>
      </c>
      <c r="Q29" s="2">
        <f t="shared" si="0"/>
        <v>113.58000004</v>
      </c>
      <c r="R29" s="22">
        <f t="shared" si="1"/>
        <v>11</v>
      </c>
      <c r="S29" s="33">
        <f>N29+N30+N31</f>
        <v>856.67000000000007</v>
      </c>
    </row>
    <row r="30" spans="1:19" x14ac:dyDescent="0.3">
      <c r="A30" s="10" t="s">
        <v>53</v>
      </c>
      <c r="B30" s="10" t="s">
        <v>54</v>
      </c>
      <c r="C30" s="10" t="s">
        <v>28</v>
      </c>
      <c r="D30" s="10" t="s">
        <v>31</v>
      </c>
      <c r="E30" s="10">
        <v>2557</v>
      </c>
      <c r="F30" s="10">
        <v>2941</v>
      </c>
      <c r="G30" s="10" t="s">
        <v>55</v>
      </c>
      <c r="H30" s="10">
        <v>1.1501759869999999</v>
      </c>
      <c r="I30" s="10">
        <v>69</v>
      </c>
      <c r="J30" s="10">
        <v>60</v>
      </c>
      <c r="K30" s="10">
        <v>33</v>
      </c>
      <c r="L30" s="10">
        <v>2.3461407699999999</v>
      </c>
      <c r="M30" s="10">
        <v>2.3464998000000001</v>
      </c>
      <c r="N30" s="10">
        <v>487.52</v>
      </c>
      <c r="O30" s="10">
        <v>7.0655072499999996</v>
      </c>
      <c r="P30" s="10">
        <v>14.77</v>
      </c>
      <c r="Q30" s="2">
        <f t="shared" si="0"/>
        <v>487.52000024999995</v>
      </c>
      <c r="R30" s="22">
        <f t="shared" si="1"/>
        <v>60</v>
      </c>
      <c r="S30" s="33"/>
    </row>
    <row r="31" spans="1:19" x14ac:dyDescent="0.3">
      <c r="A31" s="10" t="s">
        <v>53</v>
      </c>
      <c r="B31" s="10" t="s">
        <v>54</v>
      </c>
      <c r="C31" s="10" t="s">
        <v>28</v>
      </c>
      <c r="D31" s="10" t="s">
        <v>30</v>
      </c>
      <c r="E31" s="10">
        <v>741</v>
      </c>
      <c r="F31" s="10">
        <v>785</v>
      </c>
      <c r="G31" s="10" t="s">
        <v>55</v>
      </c>
      <c r="H31" s="10">
        <v>1.059379217</v>
      </c>
      <c r="I31" s="10">
        <v>39</v>
      </c>
      <c r="J31" s="10">
        <v>34</v>
      </c>
      <c r="K31" s="10">
        <v>20</v>
      </c>
      <c r="L31" s="10">
        <v>4.9681528699999999</v>
      </c>
      <c r="M31" s="10">
        <v>4.5883940599999997</v>
      </c>
      <c r="N31" s="10">
        <v>255.57</v>
      </c>
      <c r="O31" s="10">
        <v>6.5530769199999996</v>
      </c>
      <c r="P31" s="10">
        <v>12.78</v>
      </c>
      <c r="Q31" s="2">
        <f t="shared" si="0"/>
        <v>255.56999987999998</v>
      </c>
      <c r="R31" s="22">
        <f t="shared" si="1"/>
        <v>34</v>
      </c>
      <c r="S31" s="33"/>
    </row>
    <row r="32" spans="1:19" x14ac:dyDescent="0.3">
      <c r="A32" s="11" t="s">
        <v>56</v>
      </c>
      <c r="B32" s="11" t="s">
        <v>57</v>
      </c>
      <c r="C32" s="11" t="s">
        <v>28</v>
      </c>
      <c r="D32" s="11" t="s">
        <v>21</v>
      </c>
      <c r="E32" s="11">
        <v>91</v>
      </c>
      <c r="F32" s="11">
        <v>103</v>
      </c>
      <c r="G32" s="11" t="s">
        <v>58</v>
      </c>
      <c r="H32" s="11">
        <v>1.1318681319999999</v>
      </c>
      <c r="I32" s="11">
        <v>9</v>
      </c>
      <c r="J32" s="11">
        <v>8</v>
      </c>
      <c r="K32" s="11">
        <v>3</v>
      </c>
      <c r="L32" s="11">
        <v>8.7378640799999996</v>
      </c>
      <c r="M32" s="11">
        <v>8.7912087900000007</v>
      </c>
      <c r="N32" s="11">
        <v>47.26</v>
      </c>
      <c r="O32" s="11">
        <v>5.2514043800000003</v>
      </c>
      <c r="P32" s="11">
        <v>15.75</v>
      </c>
      <c r="Q32" s="11">
        <f t="shared" si="0"/>
        <v>47.262639419999999</v>
      </c>
      <c r="R32" s="22">
        <f t="shared" si="1"/>
        <v>8</v>
      </c>
      <c r="S32" s="28">
        <f>N32+N33+N34</f>
        <v>897.68</v>
      </c>
    </row>
    <row r="33" spans="1:19" x14ac:dyDescent="0.3">
      <c r="A33" s="11" t="s">
        <v>56</v>
      </c>
      <c r="B33" s="11" t="s">
        <v>57</v>
      </c>
      <c r="C33" s="11" t="s">
        <v>28</v>
      </c>
      <c r="D33" s="11" t="s">
        <v>31</v>
      </c>
      <c r="E33" s="11">
        <v>2159</v>
      </c>
      <c r="F33" s="11">
        <v>2465</v>
      </c>
      <c r="G33" s="11" t="s">
        <v>58</v>
      </c>
      <c r="H33" s="12">
        <v>1.1417322830000001</v>
      </c>
      <c r="I33" s="11">
        <v>126</v>
      </c>
      <c r="J33" s="11">
        <v>111</v>
      </c>
      <c r="K33" s="11">
        <v>95</v>
      </c>
      <c r="L33" s="11">
        <v>5.1115618700000001</v>
      </c>
      <c r="M33" s="11">
        <v>5.1412691099999996</v>
      </c>
      <c r="N33" s="11">
        <v>691.28</v>
      </c>
      <c r="O33" s="11">
        <v>5.4863581899999998</v>
      </c>
      <c r="P33" s="11">
        <v>7.28</v>
      </c>
      <c r="Q33" s="11">
        <f t="shared" si="0"/>
        <v>691.28113194000002</v>
      </c>
      <c r="R33" s="22">
        <f t="shared" si="1"/>
        <v>111</v>
      </c>
      <c r="S33" s="28"/>
    </row>
    <row r="34" spans="1:19" x14ac:dyDescent="0.3">
      <c r="A34" s="11" t="s">
        <v>56</v>
      </c>
      <c r="B34" s="11" t="s">
        <v>57</v>
      </c>
      <c r="C34" s="11" t="s">
        <v>28</v>
      </c>
      <c r="D34" s="11" t="s">
        <v>30</v>
      </c>
      <c r="E34" s="11">
        <v>305</v>
      </c>
      <c r="F34" s="11">
        <v>332</v>
      </c>
      <c r="G34" s="11" t="s">
        <v>58</v>
      </c>
      <c r="H34" s="11">
        <v>1.08852459</v>
      </c>
      <c r="I34" s="11">
        <v>43</v>
      </c>
      <c r="J34" s="11">
        <v>37</v>
      </c>
      <c r="K34" s="11">
        <v>28</v>
      </c>
      <c r="L34" s="11">
        <v>12.95180723</v>
      </c>
      <c r="M34" s="11">
        <v>12.131147540000001</v>
      </c>
      <c r="N34" s="11">
        <v>159.13999999999999</v>
      </c>
      <c r="O34" s="11">
        <v>3.7008425200000001</v>
      </c>
      <c r="P34" s="11">
        <v>5.68</v>
      </c>
      <c r="Q34" s="11">
        <f t="shared" si="0"/>
        <v>159.13622836000002</v>
      </c>
      <c r="R34" s="22">
        <f t="shared" si="1"/>
        <v>37</v>
      </c>
      <c r="S34" s="28"/>
    </row>
  </sheetData>
  <mergeCells count="11">
    <mergeCell ref="S2:S5"/>
    <mergeCell ref="S6:S8"/>
    <mergeCell ref="S9:S11"/>
    <mergeCell ref="S12:S14"/>
    <mergeCell ref="S15:S17"/>
    <mergeCell ref="S32:S34"/>
    <mergeCell ref="S18:S19"/>
    <mergeCell ref="S20:S22"/>
    <mergeCell ref="S23:S25"/>
    <mergeCell ref="S26:S28"/>
    <mergeCell ref="S29:S31"/>
  </mergeCells>
  <conditionalFormatting sqref="Q1:Q34">
    <cfRule type="notContainsBlanks" dxfId="14" priority="1">
      <formula>LEN(TRIM(Q1))&gt;0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3"/>
  <sheetViews>
    <sheetView workbookViewId="0">
      <selection activeCell="Z6" sqref="Z6"/>
    </sheetView>
  </sheetViews>
  <sheetFormatPr defaultRowHeight="14.4" x14ac:dyDescent="0.3"/>
  <cols>
    <col min="1" max="1" width="13.88671875" bestFit="1" customWidth="1"/>
    <col min="2" max="2" width="12.5546875" bestFit="1" customWidth="1"/>
    <col min="3" max="3" width="25.5546875" bestFit="1" customWidth="1"/>
  </cols>
  <sheetData>
    <row r="1" spans="1:3" x14ac:dyDescent="0.3">
      <c r="A1" s="16" t="s">
        <v>0</v>
      </c>
      <c r="B1" t="s">
        <v>67</v>
      </c>
      <c r="C1" t="s">
        <v>61</v>
      </c>
    </row>
    <row r="2" spans="1:3" x14ac:dyDescent="0.3">
      <c r="A2" s="17" t="s">
        <v>18</v>
      </c>
      <c r="B2" s="21">
        <v>23904</v>
      </c>
      <c r="C2" s="21">
        <v>2333.33</v>
      </c>
    </row>
    <row r="3" spans="1:3" x14ac:dyDescent="0.3">
      <c r="A3" s="17" t="s">
        <v>53</v>
      </c>
      <c r="B3" s="21">
        <v>3636</v>
      </c>
      <c r="C3" s="21">
        <v>856.67000000000007</v>
      </c>
    </row>
    <row r="4" spans="1:3" x14ac:dyDescent="0.3">
      <c r="A4" s="17" t="s">
        <v>56</v>
      </c>
      <c r="B4" s="21">
        <v>2555</v>
      </c>
      <c r="C4" s="21">
        <v>897.68</v>
      </c>
    </row>
    <row r="5" spans="1:3" x14ac:dyDescent="0.3">
      <c r="A5" s="17" t="s">
        <v>26</v>
      </c>
      <c r="B5" s="21">
        <v>46494</v>
      </c>
      <c r="C5" s="21">
        <v>1579.02</v>
      </c>
    </row>
    <row r="6" spans="1:3" x14ac:dyDescent="0.3">
      <c r="A6" s="17" t="s">
        <v>32</v>
      </c>
      <c r="B6" s="21">
        <v>3187</v>
      </c>
      <c r="C6" s="21">
        <v>850.68000000000006</v>
      </c>
    </row>
    <row r="7" spans="1:3" x14ac:dyDescent="0.3">
      <c r="A7" s="17" t="s">
        <v>35</v>
      </c>
      <c r="B7" s="21">
        <v>3307</v>
      </c>
      <c r="C7" s="21">
        <v>923.96</v>
      </c>
    </row>
    <row r="8" spans="1:3" x14ac:dyDescent="0.3">
      <c r="A8" s="17" t="s">
        <v>38</v>
      </c>
      <c r="B8" s="21">
        <v>15024</v>
      </c>
      <c r="C8" s="21">
        <v>837.78000000000009</v>
      </c>
    </row>
    <row r="9" spans="1:3" x14ac:dyDescent="0.3">
      <c r="A9" s="17" t="s">
        <v>41</v>
      </c>
      <c r="B9" s="21">
        <v>31831</v>
      </c>
      <c r="C9" s="21">
        <v>955.21</v>
      </c>
    </row>
    <row r="10" spans="1:3" x14ac:dyDescent="0.3">
      <c r="A10" s="17" t="s">
        <v>44</v>
      </c>
      <c r="B10" s="21">
        <v>29668</v>
      </c>
      <c r="C10" s="21">
        <v>1035.24</v>
      </c>
    </row>
    <row r="11" spans="1:3" x14ac:dyDescent="0.3">
      <c r="A11" s="17" t="s">
        <v>47</v>
      </c>
      <c r="B11" s="21">
        <v>21929</v>
      </c>
      <c r="C11" s="21">
        <v>942.78</v>
      </c>
    </row>
    <row r="12" spans="1:3" x14ac:dyDescent="0.3">
      <c r="A12" s="17" t="s">
        <v>50</v>
      </c>
      <c r="B12" s="21">
        <v>7333</v>
      </c>
      <c r="C12" s="21">
        <v>876.26</v>
      </c>
    </row>
    <row r="13" spans="1:3" x14ac:dyDescent="0.3">
      <c r="A13" s="17" t="s">
        <v>60</v>
      </c>
      <c r="B13" s="18">
        <v>188868</v>
      </c>
      <c r="C13" s="18">
        <v>12088.610000000002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5"/>
  <sheetViews>
    <sheetView workbookViewId="0">
      <selection activeCell="B23" sqref="B23"/>
    </sheetView>
  </sheetViews>
  <sheetFormatPr defaultRowHeight="14.4" x14ac:dyDescent="0.3"/>
  <cols>
    <col min="1" max="1" width="13.88671875" bestFit="1" customWidth="1"/>
    <col min="2" max="3" width="42.33203125" bestFit="1" customWidth="1"/>
    <col min="4" max="4" width="28.77734375" bestFit="1" customWidth="1"/>
  </cols>
  <sheetData>
    <row r="3" spans="1:2" x14ac:dyDescent="0.3">
      <c r="A3" s="16" t="s">
        <v>0</v>
      </c>
      <c r="B3" t="s">
        <v>66</v>
      </c>
    </row>
    <row r="4" spans="1:2" x14ac:dyDescent="0.3">
      <c r="A4" s="17" t="s">
        <v>50</v>
      </c>
      <c r="B4" s="20">
        <v>7.6500061199999987</v>
      </c>
    </row>
    <row r="5" spans="1:2" x14ac:dyDescent="0.3">
      <c r="A5" s="17" t="s">
        <v>41</v>
      </c>
      <c r="B5" s="20">
        <v>8.2752201899999989</v>
      </c>
    </row>
    <row r="6" spans="1:2" x14ac:dyDescent="0.3">
      <c r="A6" s="17" t="s">
        <v>53</v>
      </c>
      <c r="B6" s="20">
        <v>10.189331729999999</v>
      </c>
    </row>
    <row r="7" spans="1:2" x14ac:dyDescent="0.3">
      <c r="A7" s="17" t="s">
        <v>38</v>
      </c>
      <c r="B7" s="20">
        <v>11.17901958</v>
      </c>
    </row>
    <row r="8" spans="1:2" x14ac:dyDescent="0.3">
      <c r="A8" s="17" t="s">
        <v>44</v>
      </c>
      <c r="B8" s="20">
        <v>12.229233140000002</v>
      </c>
    </row>
    <row r="9" spans="1:2" x14ac:dyDescent="0.3">
      <c r="A9" s="17" t="s">
        <v>32</v>
      </c>
      <c r="B9" s="20">
        <v>12.729516419999999</v>
      </c>
    </row>
    <row r="10" spans="1:2" x14ac:dyDescent="0.3">
      <c r="A10" s="17" t="s">
        <v>18</v>
      </c>
      <c r="B10" s="20">
        <v>17.414205930000001</v>
      </c>
    </row>
    <row r="11" spans="1:2" x14ac:dyDescent="0.3">
      <c r="A11" s="17" t="s">
        <v>35</v>
      </c>
      <c r="B11" s="20">
        <v>17.659132390000003</v>
      </c>
    </row>
    <row r="12" spans="1:2" x14ac:dyDescent="0.3">
      <c r="A12" s="17" t="s">
        <v>26</v>
      </c>
      <c r="B12" s="20">
        <v>18.275484120000002</v>
      </c>
    </row>
    <row r="13" spans="1:2" x14ac:dyDescent="0.3">
      <c r="A13" s="17" t="s">
        <v>56</v>
      </c>
      <c r="B13" s="20">
        <v>26.063625440000003</v>
      </c>
    </row>
    <row r="14" spans="1:2" x14ac:dyDescent="0.3">
      <c r="A14" s="17" t="s">
        <v>47</v>
      </c>
      <c r="B14" s="20">
        <v>28.078126660000002</v>
      </c>
    </row>
    <row r="15" spans="1:2" x14ac:dyDescent="0.3">
      <c r="A15" s="17" t="s">
        <v>60</v>
      </c>
      <c r="B15" s="18">
        <v>169.74290172000002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C15"/>
  <sheetViews>
    <sheetView workbookViewId="0">
      <selection activeCell="A4" sqref="A3:C15"/>
    </sheetView>
  </sheetViews>
  <sheetFormatPr defaultRowHeight="14.4" x14ac:dyDescent="0.3"/>
  <cols>
    <col min="1" max="1" width="13.88671875" bestFit="1" customWidth="1"/>
    <col min="2" max="2" width="12.109375" bestFit="1" customWidth="1"/>
    <col min="3" max="3" width="18.88671875" bestFit="1" customWidth="1"/>
  </cols>
  <sheetData>
    <row r="3" spans="1:3" x14ac:dyDescent="0.3">
      <c r="A3" s="16" t="s">
        <v>0</v>
      </c>
      <c r="B3" t="s">
        <v>64</v>
      </c>
      <c r="C3" t="s">
        <v>65</v>
      </c>
    </row>
    <row r="4" spans="1:3" x14ac:dyDescent="0.3">
      <c r="A4" s="17" t="s">
        <v>32</v>
      </c>
      <c r="B4" s="18">
        <v>119</v>
      </c>
      <c r="C4" s="18">
        <v>109</v>
      </c>
    </row>
    <row r="5" spans="1:3" x14ac:dyDescent="0.3">
      <c r="A5" s="17" t="s">
        <v>53</v>
      </c>
      <c r="B5" s="18">
        <v>121</v>
      </c>
      <c r="C5" s="18">
        <v>105</v>
      </c>
    </row>
    <row r="6" spans="1:3" x14ac:dyDescent="0.3">
      <c r="A6" s="17" t="s">
        <v>35</v>
      </c>
      <c r="B6" s="18">
        <v>171</v>
      </c>
      <c r="C6" s="18">
        <v>146</v>
      </c>
    </row>
    <row r="7" spans="1:3" x14ac:dyDescent="0.3">
      <c r="A7" s="17" t="s">
        <v>56</v>
      </c>
      <c r="B7" s="18">
        <v>178</v>
      </c>
      <c r="C7" s="18">
        <v>156</v>
      </c>
    </row>
    <row r="8" spans="1:3" x14ac:dyDescent="0.3">
      <c r="A8" s="17" t="s">
        <v>50</v>
      </c>
      <c r="B8" s="18">
        <v>242</v>
      </c>
      <c r="C8" s="18">
        <v>194</v>
      </c>
    </row>
    <row r="9" spans="1:3" x14ac:dyDescent="0.3">
      <c r="A9" s="17" t="s">
        <v>38</v>
      </c>
      <c r="B9" s="18">
        <v>648</v>
      </c>
      <c r="C9" s="18">
        <v>552</v>
      </c>
    </row>
    <row r="10" spans="1:3" x14ac:dyDescent="0.3">
      <c r="A10" s="17" t="s">
        <v>18</v>
      </c>
      <c r="B10" s="18">
        <v>1218</v>
      </c>
      <c r="C10" s="18">
        <v>967</v>
      </c>
    </row>
    <row r="11" spans="1:3" x14ac:dyDescent="0.3">
      <c r="A11" s="17" t="s">
        <v>41</v>
      </c>
      <c r="B11" s="18">
        <v>1400</v>
      </c>
      <c r="C11" s="18">
        <v>1238</v>
      </c>
    </row>
    <row r="12" spans="1:3" x14ac:dyDescent="0.3">
      <c r="A12" s="17" t="s">
        <v>44</v>
      </c>
      <c r="B12" s="18">
        <v>1420</v>
      </c>
      <c r="C12" s="18">
        <v>1146</v>
      </c>
    </row>
    <row r="13" spans="1:3" x14ac:dyDescent="0.3">
      <c r="A13" s="17" t="s">
        <v>47</v>
      </c>
      <c r="B13" s="18">
        <v>2765</v>
      </c>
      <c r="C13" s="18">
        <v>2058</v>
      </c>
    </row>
    <row r="14" spans="1:3" x14ac:dyDescent="0.3">
      <c r="A14" s="17" t="s">
        <v>26</v>
      </c>
      <c r="B14" s="18">
        <v>3743</v>
      </c>
      <c r="C14" s="18">
        <v>2833</v>
      </c>
    </row>
    <row r="15" spans="1:3" x14ac:dyDescent="0.3">
      <c r="A15" s="17" t="s">
        <v>60</v>
      </c>
      <c r="B15" s="18">
        <v>12025</v>
      </c>
      <c r="C15" s="18">
        <v>9504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M15"/>
  <sheetViews>
    <sheetView workbookViewId="0">
      <selection activeCell="K13" sqref="K13"/>
    </sheetView>
  </sheetViews>
  <sheetFormatPr defaultRowHeight="14.4" x14ac:dyDescent="0.3"/>
  <cols>
    <col min="1" max="1" width="13.88671875" bestFit="1" customWidth="1"/>
    <col min="2" max="3" width="25.44140625" bestFit="1" customWidth="1"/>
    <col min="4" max="4" width="24.109375" bestFit="1" customWidth="1"/>
  </cols>
  <sheetData>
    <row r="3" spans="1:13" x14ac:dyDescent="0.3">
      <c r="A3" s="16" t="s">
        <v>0</v>
      </c>
      <c r="B3" t="s">
        <v>62</v>
      </c>
      <c r="H3" s="19"/>
      <c r="I3" s="19"/>
      <c r="J3" s="19"/>
      <c r="K3" s="19"/>
      <c r="L3" s="19"/>
      <c r="M3" s="19"/>
    </row>
    <row r="4" spans="1:13" x14ac:dyDescent="0.3">
      <c r="A4" s="17" t="s">
        <v>41</v>
      </c>
      <c r="B4" s="18">
        <v>2.11</v>
      </c>
      <c r="H4" s="19"/>
      <c r="I4" s="19"/>
      <c r="J4" s="19"/>
      <c r="K4" s="19"/>
      <c r="L4" s="19"/>
      <c r="M4" s="19"/>
    </row>
    <row r="5" spans="1:13" x14ac:dyDescent="0.3">
      <c r="A5" s="17" t="s">
        <v>47</v>
      </c>
      <c r="B5" s="18">
        <v>2.69</v>
      </c>
      <c r="H5" s="19"/>
      <c r="I5" s="19"/>
      <c r="J5" s="19"/>
      <c r="K5" s="19"/>
      <c r="L5" s="19"/>
      <c r="M5" s="19"/>
    </row>
    <row r="6" spans="1:13" x14ac:dyDescent="0.3">
      <c r="A6" s="17" t="s">
        <v>26</v>
      </c>
      <c r="B6" s="18">
        <v>3.1</v>
      </c>
      <c r="H6" s="19"/>
      <c r="I6" s="19"/>
      <c r="J6" s="19"/>
      <c r="K6" s="19"/>
      <c r="L6" s="19"/>
      <c r="M6" s="19"/>
    </row>
    <row r="7" spans="1:13" x14ac:dyDescent="0.3">
      <c r="A7" s="17" t="s">
        <v>44</v>
      </c>
      <c r="B7" s="18">
        <v>5.9899999999999993</v>
      </c>
      <c r="H7" s="19"/>
      <c r="I7" s="19"/>
      <c r="J7" s="19"/>
      <c r="K7" s="19"/>
      <c r="L7" s="19"/>
      <c r="M7" s="19"/>
    </row>
    <row r="8" spans="1:13" x14ac:dyDescent="0.3">
      <c r="A8" s="17" t="s">
        <v>38</v>
      </c>
      <c r="B8" s="18">
        <v>11.91</v>
      </c>
      <c r="H8" s="19"/>
      <c r="I8" s="19"/>
      <c r="J8" s="19"/>
      <c r="K8" s="19"/>
      <c r="L8" s="19"/>
      <c r="M8" s="19"/>
    </row>
    <row r="9" spans="1:13" x14ac:dyDescent="0.3">
      <c r="A9" s="17" t="s">
        <v>18</v>
      </c>
      <c r="B9" s="18">
        <v>20.52</v>
      </c>
      <c r="H9" s="19"/>
      <c r="I9" s="19"/>
      <c r="J9" s="19"/>
      <c r="K9" s="19"/>
      <c r="L9" s="19"/>
      <c r="M9" s="19"/>
    </row>
    <row r="10" spans="1:13" x14ac:dyDescent="0.3">
      <c r="A10" s="17" t="s">
        <v>35</v>
      </c>
      <c r="B10" s="18">
        <v>23.79</v>
      </c>
      <c r="H10" s="19"/>
      <c r="I10" s="19"/>
      <c r="J10" s="19"/>
      <c r="K10" s="19"/>
      <c r="L10" s="19"/>
      <c r="M10" s="19"/>
    </row>
    <row r="11" spans="1:13" x14ac:dyDescent="0.3">
      <c r="A11" s="17" t="s">
        <v>50</v>
      </c>
      <c r="B11" s="18">
        <v>28.05</v>
      </c>
    </row>
    <row r="12" spans="1:13" x14ac:dyDescent="0.3">
      <c r="A12" s="17" t="s">
        <v>56</v>
      </c>
      <c r="B12" s="18">
        <v>28.71</v>
      </c>
    </row>
    <row r="13" spans="1:13" x14ac:dyDescent="0.3">
      <c r="A13" s="17" t="s">
        <v>53</v>
      </c>
      <c r="B13" s="18">
        <v>55.95</v>
      </c>
    </row>
    <row r="14" spans="1:13" x14ac:dyDescent="0.3">
      <c r="A14" s="17" t="s">
        <v>32</v>
      </c>
      <c r="B14" s="18">
        <v>69.319999999999993</v>
      </c>
    </row>
    <row r="15" spans="1:13" x14ac:dyDescent="0.3">
      <c r="A15" s="17" t="s">
        <v>60</v>
      </c>
      <c r="B15" s="18">
        <v>252.14000000000001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479C2-F111-482E-8CCC-97B155438F97}">
  <dimension ref="A1"/>
  <sheetViews>
    <sheetView tabSelected="1" workbookViewId="0">
      <selection activeCell="N23" sqref="N23"/>
    </sheetView>
  </sheetViews>
  <sheetFormatPr defaultRowHeight="14.4" x14ac:dyDescent="0.3"/>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5"/>
  <sheetViews>
    <sheetView workbookViewId="0">
      <selection activeCell="L17" sqref="L17"/>
    </sheetView>
  </sheetViews>
  <sheetFormatPr defaultRowHeight="14.4" x14ac:dyDescent="0.3"/>
  <cols>
    <col min="1" max="1" width="13.88671875" bestFit="1" customWidth="1"/>
    <col min="2" max="2" width="24.109375" bestFit="1" customWidth="1"/>
    <col min="3" max="3" width="25.44140625" bestFit="1" customWidth="1"/>
    <col min="4" max="4" width="24.109375" bestFit="1" customWidth="1"/>
  </cols>
  <sheetData>
    <row r="3" spans="1:2" x14ac:dyDescent="0.3">
      <c r="A3" s="16" t="s">
        <v>0</v>
      </c>
      <c r="B3" t="s">
        <v>63</v>
      </c>
    </row>
    <row r="4" spans="1:2" x14ac:dyDescent="0.3">
      <c r="A4" s="17" t="s">
        <v>47</v>
      </c>
      <c r="B4" s="18">
        <v>1.0427242699999999</v>
      </c>
    </row>
    <row r="5" spans="1:2" x14ac:dyDescent="0.3">
      <c r="A5" s="17" t="s">
        <v>26</v>
      </c>
      <c r="B5" s="18">
        <v>1.24230873</v>
      </c>
    </row>
    <row r="6" spans="1:2" x14ac:dyDescent="0.3">
      <c r="A6" s="17" t="s">
        <v>41</v>
      </c>
      <c r="B6" s="18">
        <v>1.3488614299999999</v>
      </c>
    </row>
    <row r="7" spans="1:2" x14ac:dyDescent="0.3">
      <c r="A7" s="17" t="s">
        <v>44</v>
      </c>
      <c r="B7" s="18">
        <v>2.1667277899999999</v>
      </c>
    </row>
    <row r="8" spans="1:2" x14ac:dyDescent="0.3">
      <c r="A8" s="17" t="s">
        <v>38</v>
      </c>
      <c r="B8" s="18">
        <v>3.8510243500000003</v>
      </c>
    </row>
    <row r="9" spans="1:2" x14ac:dyDescent="0.3">
      <c r="A9" s="17" t="s">
        <v>18</v>
      </c>
      <c r="B9" s="18">
        <v>7.3421097900000003</v>
      </c>
    </row>
    <row r="10" spans="1:2" x14ac:dyDescent="0.3">
      <c r="A10" s="17" t="s">
        <v>50</v>
      </c>
      <c r="B10" s="18">
        <v>10.75425815</v>
      </c>
    </row>
    <row r="11" spans="1:2" x14ac:dyDescent="0.3">
      <c r="A11" s="17" t="s">
        <v>56</v>
      </c>
      <c r="B11" s="18">
        <v>14.438605090000001</v>
      </c>
    </row>
    <row r="12" spans="1:2" x14ac:dyDescent="0.3">
      <c r="A12" s="17" t="s">
        <v>35</v>
      </c>
      <c r="B12" s="18">
        <v>16.512725230000001</v>
      </c>
    </row>
    <row r="13" spans="1:2" x14ac:dyDescent="0.3">
      <c r="A13" s="17" t="s">
        <v>53</v>
      </c>
      <c r="B13" s="18">
        <v>22.355507249999999</v>
      </c>
    </row>
    <row r="14" spans="1:2" x14ac:dyDescent="0.3">
      <c r="A14" s="17" t="s">
        <v>32</v>
      </c>
      <c r="B14" s="18">
        <v>23.7644527</v>
      </c>
    </row>
    <row r="15" spans="1:2" x14ac:dyDescent="0.3">
      <c r="A15" s="17" t="s">
        <v>60</v>
      </c>
      <c r="B15" s="18">
        <v>104.81930478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7E9A6-6621-4090-864D-C77F6D2ED15C}">
  <dimension ref="A1"/>
  <sheetViews>
    <sheetView zoomScale="85" zoomScaleNormal="85" workbookViewId="0">
      <selection activeCell="U10" sqref="U10"/>
    </sheetView>
  </sheetViews>
  <sheetFormatPr defaultRowHeight="14.4" x14ac:dyDescent="0.3"/>
  <cols>
    <col min="1" max="16384" width="8.88671875" style="2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MAIN TABLE</vt:lpstr>
      <vt:lpstr>Reach&amp;Amount spent</vt:lpstr>
      <vt:lpstr>Unique CTR</vt:lpstr>
      <vt:lpstr>Click&amp;U.click</vt:lpstr>
      <vt:lpstr>CPR</vt:lpstr>
      <vt:lpstr>Sheet2</vt:lpstr>
      <vt:lpstr>CPC</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2022-06-19T03:59:35Z</dcterms:created>
  <dcterms:modified xsi:type="dcterms:W3CDTF">2022-06-23T15:44:40Z</dcterms:modified>
</cp:coreProperties>
</file>