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lal\Downloads\Eshopper(updated)\public\images\home\"/>
    </mc:Choice>
  </mc:AlternateContent>
  <bookViews>
    <workbookView xWindow="0" yWindow="0" windowWidth="20490" windowHeight="7755" firstSheet="1" activeTab="3"/>
  </bookViews>
  <sheets>
    <sheet name="Assignment 1 Part 1 " sheetId="1" r:id="rId1"/>
    <sheet name="Assignment 1 Part 3" sheetId="4" r:id="rId2"/>
    <sheet name="Assignment 1 Part 2" sheetId="3" r:id="rId3"/>
    <sheet name="Assignment 2" sheetId="2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4" l="1"/>
  <c r="L7" i="4"/>
  <c r="L6" i="4"/>
  <c r="L5" i="4"/>
  <c r="L8" i="4" s="1"/>
  <c r="D7" i="4"/>
  <c r="F6" i="4"/>
  <c r="F5" i="4"/>
  <c r="F7" i="4" s="1"/>
  <c r="J5" i="3"/>
  <c r="L4" i="3"/>
  <c r="L3" i="3"/>
  <c r="L5" i="3" s="1"/>
  <c r="C6" i="3"/>
  <c r="E5" i="3"/>
  <c r="E4" i="3"/>
  <c r="E3" i="3"/>
  <c r="E6" i="3" s="1"/>
  <c r="P13" i="2" l="1"/>
  <c r="O12" i="2"/>
  <c r="P10" i="2"/>
  <c r="O9" i="2"/>
  <c r="P7" i="2"/>
  <c r="O6" i="2"/>
  <c r="P4" i="2"/>
  <c r="O3" i="2"/>
  <c r="C17" i="2"/>
  <c r="C19" i="2" s="1"/>
  <c r="B14" i="2"/>
  <c r="E14" i="2"/>
  <c r="J12" i="2"/>
  <c r="G13" i="2"/>
  <c r="G12" i="2"/>
  <c r="J11" i="2"/>
  <c r="J10" i="2"/>
  <c r="D10" i="2"/>
  <c r="J8" i="2"/>
  <c r="G9" i="2"/>
  <c r="G8" i="2"/>
  <c r="J6" i="2"/>
  <c r="J7" i="2"/>
  <c r="D6" i="2"/>
  <c r="J5" i="2"/>
  <c r="K13" i="1"/>
  <c r="J12" i="1"/>
  <c r="K10" i="1"/>
  <c r="J9" i="1"/>
  <c r="K7" i="1"/>
  <c r="J6" i="1"/>
  <c r="K4" i="1"/>
  <c r="J3" i="1"/>
  <c r="C6" i="1"/>
  <c r="E5" i="1"/>
  <c r="E4" i="1"/>
  <c r="E3" i="1"/>
  <c r="E6" i="1" s="1"/>
  <c r="D14" i="2" l="1"/>
  <c r="G14" i="2"/>
</calcChain>
</file>

<file path=xl/comments1.xml><?xml version="1.0" encoding="utf-8"?>
<comments xmlns="http://schemas.openxmlformats.org/spreadsheetml/2006/main">
  <authors>
    <author>SAAD COMMUNICATION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 xml:space="preserve">Closing Inventory
</t>
        </r>
      </text>
    </comment>
  </commentList>
</comments>
</file>

<file path=xl/sharedStrings.xml><?xml version="1.0" encoding="utf-8"?>
<sst xmlns="http://schemas.openxmlformats.org/spreadsheetml/2006/main" count="100" uniqueCount="37">
  <si>
    <t>Inventory Card</t>
  </si>
  <si>
    <t>General Journal</t>
  </si>
  <si>
    <t>Date</t>
  </si>
  <si>
    <t>Particular</t>
  </si>
  <si>
    <t>Units</t>
  </si>
  <si>
    <t>@</t>
  </si>
  <si>
    <t>Amount</t>
  </si>
  <si>
    <t>P/R</t>
  </si>
  <si>
    <t>Debit</t>
  </si>
  <si>
    <t>Credit</t>
  </si>
  <si>
    <t>Opening Inventory</t>
  </si>
  <si>
    <t>Purchases</t>
  </si>
  <si>
    <t xml:space="preserve">                  Cash</t>
  </si>
  <si>
    <t>2--Nov-06</t>
  </si>
  <si>
    <t>To record purchases for cash.</t>
  </si>
  <si>
    <t>Total</t>
  </si>
  <si>
    <t>Cash</t>
  </si>
  <si>
    <t xml:space="preserve">        Sales</t>
  </si>
  <si>
    <t>To record sales for cash.</t>
  </si>
  <si>
    <t xml:space="preserve">                Account Payable</t>
  </si>
  <si>
    <t>To record purchases on account.</t>
  </si>
  <si>
    <t>Account Receivable</t>
  </si>
  <si>
    <t xml:space="preserve">                                      Sales</t>
  </si>
  <si>
    <t>To record sales on account.</t>
  </si>
  <si>
    <t>Cost of Goods Sold under LIFO Method</t>
  </si>
  <si>
    <t>Cost of Ending Inventory under LIFO Method</t>
  </si>
  <si>
    <t>Sale</t>
  </si>
  <si>
    <t>Ending Inventory</t>
  </si>
  <si>
    <t>Cost of Goods Sold under FIFO Method</t>
  </si>
  <si>
    <t>Cost of Ending Inventory under FIFO Method</t>
  </si>
  <si>
    <t>Inventory Ledger Card under LIFO Method Perpetual System</t>
  </si>
  <si>
    <t>Cost of Goods Sold</t>
  </si>
  <si>
    <t>Balance</t>
  </si>
  <si>
    <t>Unit</t>
  </si>
  <si>
    <t>Computation of Gross Profit</t>
  </si>
  <si>
    <t>Sales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</si>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</sst>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i/>
      <sz val="11"/>
      <color theme="1"/>
      <name val="Century Gothic"/>
      <family val="2"/>
    </font>
    <font>
      <i/>
      <sz val="11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/>
    <xf numFmtId="0" fontId="0" fillId="0" borderId="1" xfId="0" applyBorder="1"/>
    <xf numFmtId="0" fontId="1" fillId="0" borderId="4" xfId="0" applyFont="1" applyBorder="1"/>
    <xf numFmtId="0" fontId="0" fillId="0" borderId="6" xfId="0" applyBorder="1"/>
    <xf numFmtId="0" fontId="0" fillId="0" borderId="0" xfId="0" applyFont="1" applyFill="1" applyBorder="1" applyAlignment="1"/>
    <xf numFmtId="0" fontId="0" fillId="0" borderId="3" xfId="0" applyBorder="1"/>
    <xf numFmtId="0" fontId="0" fillId="0" borderId="8" xfId="0" applyBorder="1"/>
    <xf numFmtId="15" fontId="0" fillId="0" borderId="6" xfId="0" applyNumberFormat="1" applyBorder="1"/>
    <xf numFmtId="15" fontId="0" fillId="0" borderId="3" xfId="0" applyNumberFormat="1" applyBorder="1"/>
    <xf numFmtId="0" fontId="0" fillId="0" borderId="9" xfId="0" applyFont="1" applyFill="1" applyBorder="1" applyAlignment="1"/>
    <xf numFmtId="0" fontId="0" fillId="0" borderId="9" xfId="0" applyBorder="1"/>
    <xf numFmtId="0" fontId="0" fillId="0" borderId="0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/>
    <xf numFmtId="0" fontId="1" fillId="2" borderId="2" xfId="0" applyFont="1" applyFill="1" applyBorder="1" applyAlignment="1">
      <alignment horizontal="center"/>
    </xf>
    <xf numFmtId="0" fontId="5" fillId="0" borderId="0" xfId="0" applyFont="1"/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5" fontId="5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4" xfId="0" applyFont="1" applyBorder="1"/>
    <xf numFmtId="0" fontId="4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0" borderId="1" xfId="0" applyFont="1" applyBorder="1"/>
    <xf numFmtId="15" fontId="5" fillId="0" borderId="6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15" fontId="5" fillId="0" borderId="6" xfId="0" applyNumberFormat="1" applyFont="1" applyBorder="1"/>
    <xf numFmtId="0" fontId="5" fillId="0" borderId="9" xfId="0" applyFont="1" applyFill="1" applyBorder="1" applyAlignment="1"/>
    <xf numFmtId="0" fontId="5" fillId="0" borderId="6" xfId="0" applyFont="1" applyBorder="1"/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3" xfId="0" applyFont="1" applyBorder="1"/>
    <xf numFmtId="0" fontId="5" fillId="0" borderId="0" xfId="0" applyFont="1" applyFill="1" applyBorder="1" applyAlignment="1"/>
    <xf numFmtId="0" fontId="5" fillId="0" borderId="8" xfId="0" applyFont="1" applyBorder="1"/>
    <xf numFmtId="0" fontId="5" fillId="0" borderId="2" xfId="0" applyFont="1" applyBorder="1"/>
    <xf numFmtId="0" fontId="5" fillId="0" borderId="13" xfId="0" applyFont="1" applyBorder="1" applyAlignment="1"/>
    <xf numFmtId="0" fontId="5" fillId="0" borderId="10" xfId="0" applyFont="1" applyBorder="1" applyAlignment="1"/>
    <xf numFmtId="0" fontId="5" fillId="0" borderId="4" xfId="0" applyFont="1" applyBorder="1" applyAlignment="1">
      <alignment horizontal="center"/>
    </xf>
    <xf numFmtId="0" fontId="7" fillId="0" borderId="2" xfId="0" applyFont="1" applyBorder="1"/>
    <xf numFmtId="0" fontId="5" fillId="3" borderId="13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0" borderId="0" xfId="0" applyFont="1" applyAlignment="1"/>
    <xf numFmtId="0" fontId="5" fillId="3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5" fillId="0" borderId="0" xfId="0" applyFont="1" applyBorder="1"/>
    <xf numFmtId="15" fontId="5" fillId="0" borderId="1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/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5" fontId="5" fillId="0" borderId="3" xfId="0" applyNumberFormat="1" applyFont="1" applyBorder="1"/>
    <xf numFmtId="0" fontId="5" fillId="0" borderId="0" xfId="0" applyFont="1" applyAlignment="1">
      <alignment horizontal="center"/>
    </xf>
    <xf numFmtId="15" fontId="5" fillId="0" borderId="3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2" xfId="0" applyFont="1" applyBorder="1" applyAlignment="1"/>
    <xf numFmtId="0" fontId="5" fillId="0" borderId="15" xfId="0" applyFont="1" applyBorder="1" applyAlignment="1"/>
    <xf numFmtId="0" fontId="5" fillId="0" borderId="1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19" workbookViewId="0">
      <selection activeCell="A21" sqref="A21:E32"/>
    </sheetView>
  </sheetViews>
  <sheetFormatPr defaultRowHeight="15" x14ac:dyDescent="0.25"/>
  <cols>
    <col min="1" max="1" width="10" bestFit="1" customWidth="1"/>
    <col min="2" max="2" width="17.140625" customWidth="1"/>
    <col min="7" max="7" width="10" bestFit="1" customWidth="1"/>
    <col min="8" max="8" width="28.5703125" customWidth="1"/>
    <col min="9" max="9" width="4.140625" bestFit="1" customWidth="1"/>
  </cols>
  <sheetData>
    <row r="1" spans="1:11" x14ac:dyDescent="0.25">
      <c r="A1" s="28" t="s">
        <v>0</v>
      </c>
      <c r="B1" s="28"/>
      <c r="C1" s="28"/>
      <c r="D1" s="28"/>
      <c r="E1" s="28"/>
      <c r="G1" s="28" t="s">
        <v>1</v>
      </c>
      <c r="H1" s="28"/>
      <c r="I1" s="28"/>
      <c r="J1" s="28"/>
      <c r="K1" s="28"/>
    </row>
    <row r="2" spans="1:11" x14ac:dyDescent="0.25">
      <c r="A2" s="25" t="s">
        <v>2</v>
      </c>
      <c r="B2" s="25" t="s">
        <v>3</v>
      </c>
      <c r="C2" s="25" t="s">
        <v>4</v>
      </c>
      <c r="D2" s="25" t="s">
        <v>5</v>
      </c>
      <c r="E2" s="25" t="s">
        <v>6</v>
      </c>
      <c r="G2" s="24" t="s">
        <v>2</v>
      </c>
      <c r="H2" s="24" t="s">
        <v>3</v>
      </c>
      <c r="I2" s="24" t="s">
        <v>7</v>
      </c>
      <c r="J2" s="24" t="s">
        <v>8</v>
      </c>
      <c r="K2" s="24" t="s">
        <v>9</v>
      </c>
    </row>
    <row r="3" spans="1:11" x14ac:dyDescent="0.25">
      <c r="A3" s="3">
        <v>39022</v>
      </c>
      <c r="B3" s="4" t="s">
        <v>10</v>
      </c>
      <c r="C3" s="16">
        <v>1000</v>
      </c>
      <c r="D3" s="16">
        <v>50</v>
      </c>
      <c r="E3" s="16">
        <f>C3*D3</f>
        <v>50000</v>
      </c>
      <c r="G3" s="10">
        <v>39031</v>
      </c>
      <c r="H3" s="13" t="s">
        <v>11</v>
      </c>
      <c r="I3" s="6"/>
      <c r="J3" s="18">
        <f>1600*60</f>
        <v>96000</v>
      </c>
      <c r="K3" s="19"/>
    </row>
    <row r="4" spans="1:11" x14ac:dyDescent="0.25">
      <c r="A4" s="3">
        <v>39031</v>
      </c>
      <c r="B4" s="4" t="s">
        <v>11</v>
      </c>
      <c r="C4" s="16">
        <v>1600</v>
      </c>
      <c r="D4" s="16">
        <v>60</v>
      </c>
      <c r="E4" s="16">
        <f>C4*D4</f>
        <v>96000</v>
      </c>
      <c r="G4" s="8"/>
      <c r="H4" s="14" t="s">
        <v>12</v>
      </c>
      <c r="I4" s="8"/>
      <c r="J4" s="22"/>
      <c r="K4" s="23">
        <f>1600*60</f>
        <v>96000</v>
      </c>
    </row>
    <row r="5" spans="1:11" x14ac:dyDescent="0.25">
      <c r="A5" s="4" t="s">
        <v>13</v>
      </c>
      <c r="B5" s="4" t="s">
        <v>11</v>
      </c>
      <c r="C5" s="19">
        <v>2000</v>
      </c>
      <c r="D5" s="16">
        <v>80</v>
      </c>
      <c r="E5" s="19">
        <f>C5*D5</f>
        <v>160000</v>
      </c>
      <c r="G5" s="9"/>
      <c r="H5" s="26" t="s">
        <v>14</v>
      </c>
      <c r="I5" s="9"/>
      <c r="J5" s="21"/>
      <c r="K5" s="20"/>
    </row>
    <row r="6" spans="1:11" x14ac:dyDescent="0.25">
      <c r="A6" s="4"/>
      <c r="B6" s="5" t="s">
        <v>15</v>
      </c>
      <c r="C6" s="2">
        <f>SUM(C3:C5)</f>
        <v>4600</v>
      </c>
      <c r="D6" s="17"/>
      <c r="E6" s="2">
        <f>SUM(E3:E5)</f>
        <v>306000</v>
      </c>
      <c r="G6" s="10">
        <v>39036</v>
      </c>
      <c r="H6" s="13" t="s">
        <v>16</v>
      </c>
      <c r="I6" s="6"/>
      <c r="J6" s="18">
        <f>1500*100</f>
        <v>150000</v>
      </c>
      <c r="K6" s="19"/>
    </row>
    <row r="7" spans="1:11" x14ac:dyDescent="0.25">
      <c r="G7" s="8"/>
      <c r="H7" s="14" t="s">
        <v>17</v>
      </c>
      <c r="I7" s="8"/>
      <c r="J7" s="22"/>
      <c r="K7" s="23">
        <f>1500*100</f>
        <v>150000</v>
      </c>
    </row>
    <row r="8" spans="1:11" x14ac:dyDescent="0.25">
      <c r="G8" s="9"/>
      <c r="H8" s="26" t="s">
        <v>18</v>
      </c>
      <c r="I8" s="9"/>
      <c r="J8" s="21"/>
      <c r="K8" s="20"/>
    </row>
    <row r="9" spans="1:11" x14ac:dyDescent="0.25">
      <c r="G9" s="11">
        <v>39041</v>
      </c>
      <c r="H9" s="7" t="s">
        <v>11</v>
      </c>
      <c r="I9" s="8"/>
      <c r="J9" s="1">
        <f>2000*80</f>
        <v>160000</v>
      </c>
      <c r="K9" s="23"/>
    </row>
    <row r="10" spans="1:11" x14ac:dyDescent="0.25">
      <c r="G10" s="8"/>
      <c r="H10" s="7" t="s">
        <v>19</v>
      </c>
      <c r="I10" s="8"/>
      <c r="J10" s="1"/>
      <c r="K10" s="23">
        <f>2000*80</f>
        <v>160000</v>
      </c>
    </row>
    <row r="11" spans="1:11" x14ac:dyDescent="0.25">
      <c r="G11" s="8"/>
      <c r="H11" s="27" t="s">
        <v>20</v>
      </c>
      <c r="I11" s="8"/>
      <c r="J11" s="1"/>
      <c r="K11" s="23"/>
    </row>
    <row r="12" spans="1:11" x14ac:dyDescent="0.25">
      <c r="G12" s="10">
        <v>39047</v>
      </c>
      <c r="H12" s="12" t="s">
        <v>21</v>
      </c>
      <c r="I12" s="6"/>
      <c r="J12" s="18">
        <f>900*120</f>
        <v>108000</v>
      </c>
      <c r="K12" s="19"/>
    </row>
    <row r="13" spans="1:11" x14ac:dyDescent="0.25">
      <c r="G13" s="8"/>
      <c r="H13" s="7" t="s">
        <v>22</v>
      </c>
      <c r="I13" s="8"/>
      <c r="J13" s="22"/>
      <c r="K13" s="23">
        <f>900*120</f>
        <v>108000</v>
      </c>
    </row>
    <row r="14" spans="1:11" x14ac:dyDescent="0.25">
      <c r="G14" s="9"/>
      <c r="H14" s="26" t="s">
        <v>23</v>
      </c>
      <c r="I14" s="9"/>
      <c r="J14" s="15"/>
      <c r="K14" s="9"/>
    </row>
  </sheetData>
  <mergeCells count="2">
    <mergeCell ref="G1:K1"/>
    <mergeCell ref="A1:E1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8"/>
  <sheetViews>
    <sheetView workbookViewId="0">
      <selection activeCell="I17" sqref="I17"/>
    </sheetView>
  </sheetViews>
  <sheetFormatPr defaultRowHeight="15" x14ac:dyDescent="0.25"/>
  <cols>
    <col min="2" max="2" width="11.42578125" bestFit="1" customWidth="1"/>
    <col min="3" max="3" width="11.85546875" bestFit="1" customWidth="1"/>
    <col min="4" max="6" width="9.28515625" bestFit="1" customWidth="1"/>
    <col min="8" max="8" width="11.42578125" bestFit="1" customWidth="1"/>
    <col min="9" max="9" width="19" bestFit="1" customWidth="1"/>
    <col min="10" max="12" width="9.28515625" bestFit="1" customWidth="1"/>
  </cols>
  <sheetData>
    <row r="3" spans="2:12" ht="16.5" x14ac:dyDescent="0.3">
      <c r="B3" s="39" t="s">
        <v>24</v>
      </c>
      <c r="C3" s="39"/>
      <c r="D3" s="39"/>
      <c r="E3" s="39"/>
      <c r="F3" s="39"/>
      <c r="G3" s="29"/>
      <c r="H3" s="39" t="s">
        <v>25</v>
      </c>
      <c r="I3" s="39"/>
      <c r="J3" s="39"/>
      <c r="K3" s="39"/>
      <c r="L3" s="39"/>
    </row>
    <row r="4" spans="2:12" ht="16.5" x14ac:dyDescent="0.3">
      <c r="B4" s="30" t="s">
        <v>2</v>
      </c>
      <c r="C4" s="30" t="s">
        <v>3</v>
      </c>
      <c r="D4" s="31" t="s">
        <v>4</v>
      </c>
      <c r="E4" s="31" t="s">
        <v>5</v>
      </c>
      <c r="F4" s="31" t="s">
        <v>6</v>
      </c>
      <c r="G4" s="29"/>
      <c r="H4" s="30" t="s">
        <v>2</v>
      </c>
      <c r="I4" s="30" t="s">
        <v>3</v>
      </c>
      <c r="J4" s="31" t="s">
        <v>4</v>
      </c>
      <c r="K4" s="31" t="s">
        <v>5</v>
      </c>
      <c r="L4" s="31" t="s">
        <v>6</v>
      </c>
    </row>
    <row r="5" spans="2:12" ht="16.5" x14ac:dyDescent="0.3">
      <c r="B5" s="32">
        <v>39036</v>
      </c>
      <c r="C5" s="33" t="s">
        <v>26</v>
      </c>
      <c r="D5" s="34">
        <v>1500</v>
      </c>
      <c r="E5" s="34">
        <v>60</v>
      </c>
      <c r="F5" s="34">
        <f>D5*E5</f>
        <v>90000</v>
      </c>
      <c r="G5" s="29"/>
      <c r="H5" s="32">
        <v>39047</v>
      </c>
      <c r="I5" s="33" t="s">
        <v>27</v>
      </c>
      <c r="J5" s="34">
        <v>1000</v>
      </c>
      <c r="K5" s="34">
        <v>50</v>
      </c>
      <c r="L5" s="34">
        <f>J5*K5</f>
        <v>50000</v>
      </c>
    </row>
    <row r="6" spans="2:12" ht="16.5" x14ac:dyDescent="0.3">
      <c r="B6" s="32">
        <v>39047</v>
      </c>
      <c r="C6" s="33" t="s">
        <v>26</v>
      </c>
      <c r="D6" s="35">
        <v>900</v>
      </c>
      <c r="E6" s="34">
        <v>80</v>
      </c>
      <c r="F6" s="35">
        <f>D6*E6</f>
        <v>72000</v>
      </c>
      <c r="G6" s="29"/>
      <c r="H6" s="33"/>
      <c r="I6" s="33"/>
      <c r="J6" s="34">
        <v>100</v>
      </c>
      <c r="K6" s="34">
        <v>60</v>
      </c>
      <c r="L6" s="34">
        <f>J6*K6</f>
        <v>6000</v>
      </c>
    </row>
    <row r="7" spans="2:12" ht="16.5" x14ac:dyDescent="0.3">
      <c r="B7" s="33"/>
      <c r="C7" s="36" t="s">
        <v>15</v>
      </c>
      <c r="D7" s="37">
        <f>SUM(D5:D6)</f>
        <v>2400</v>
      </c>
      <c r="E7" s="38"/>
      <c r="F7" s="37">
        <f>SUM(F5:F6)</f>
        <v>162000</v>
      </c>
      <c r="G7" s="29"/>
      <c r="H7" s="33"/>
      <c r="I7" s="33"/>
      <c r="J7" s="35">
        <v>1100</v>
      </c>
      <c r="K7" s="34">
        <v>80</v>
      </c>
      <c r="L7" s="35">
        <f>J7*K7</f>
        <v>88000</v>
      </c>
    </row>
    <row r="8" spans="2:12" ht="16.5" x14ac:dyDescent="0.3">
      <c r="B8" s="29"/>
      <c r="C8" s="29"/>
      <c r="D8" s="29"/>
      <c r="E8" s="29"/>
      <c r="F8" s="29"/>
      <c r="G8" s="29"/>
      <c r="H8" s="33"/>
      <c r="I8" s="36" t="s">
        <v>15</v>
      </c>
      <c r="J8" s="37">
        <f>SUM(J5:J7)</f>
        <v>2200</v>
      </c>
      <c r="K8" s="38"/>
      <c r="L8" s="37">
        <f>SUM(L5:L7)</f>
        <v>144000</v>
      </c>
    </row>
  </sheetData>
  <mergeCells count="2">
    <mergeCell ref="H3:L3"/>
    <mergeCell ref="B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G9" sqref="G9"/>
    </sheetView>
  </sheetViews>
  <sheetFormatPr defaultRowHeight="15" x14ac:dyDescent="0.25"/>
  <cols>
    <col min="1" max="1" width="11.42578125" bestFit="1" customWidth="1"/>
    <col min="2" max="2" width="11.85546875" bestFit="1" customWidth="1"/>
    <col min="3" max="5" width="9.28515625" bestFit="1" customWidth="1"/>
    <col min="8" max="8" width="11.42578125" bestFit="1" customWidth="1"/>
    <col min="9" max="9" width="19" bestFit="1" customWidth="1"/>
    <col min="10" max="12" width="9.28515625" bestFit="1" customWidth="1"/>
  </cols>
  <sheetData>
    <row r="1" spans="1:12" x14ac:dyDescent="0.25">
      <c r="A1" s="39" t="s">
        <v>28</v>
      </c>
      <c r="B1" s="39"/>
      <c r="C1" s="39"/>
      <c r="D1" s="39"/>
      <c r="E1" s="39"/>
      <c r="H1" s="39" t="s">
        <v>29</v>
      </c>
      <c r="I1" s="39"/>
      <c r="J1" s="39"/>
      <c r="K1" s="39"/>
      <c r="L1" s="39"/>
    </row>
    <row r="2" spans="1:12" x14ac:dyDescent="0.25">
      <c r="A2" s="30" t="s">
        <v>2</v>
      </c>
      <c r="B2" s="30" t="s">
        <v>3</v>
      </c>
      <c r="C2" s="31" t="s">
        <v>4</v>
      </c>
      <c r="D2" s="31" t="s">
        <v>5</v>
      </c>
      <c r="E2" s="31" t="s">
        <v>6</v>
      </c>
      <c r="H2" s="30" t="s">
        <v>2</v>
      </c>
      <c r="I2" s="30" t="s">
        <v>3</v>
      </c>
      <c r="J2" s="31" t="s">
        <v>4</v>
      </c>
      <c r="K2" s="31" t="s">
        <v>5</v>
      </c>
      <c r="L2" s="31" t="s">
        <v>6</v>
      </c>
    </row>
    <row r="3" spans="1:12" ht="16.5" x14ac:dyDescent="0.3">
      <c r="A3" s="32">
        <v>39036</v>
      </c>
      <c r="B3" s="33" t="s">
        <v>26</v>
      </c>
      <c r="C3" s="34">
        <v>1000</v>
      </c>
      <c r="D3" s="34">
        <v>50</v>
      </c>
      <c r="E3" s="34">
        <f>C3*D3</f>
        <v>50000</v>
      </c>
      <c r="H3" s="32">
        <v>39047</v>
      </c>
      <c r="I3" s="33" t="s">
        <v>27</v>
      </c>
      <c r="J3" s="34">
        <v>200</v>
      </c>
      <c r="K3" s="34">
        <v>60</v>
      </c>
      <c r="L3" s="34">
        <f>J3*K3</f>
        <v>12000</v>
      </c>
    </row>
    <row r="4" spans="1:12" ht="16.5" x14ac:dyDescent="0.3">
      <c r="A4" s="33"/>
      <c r="B4" s="33"/>
      <c r="C4" s="34">
        <v>500</v>
      </c>
      <c r="D4" s="34">
        <v>60</v>
      </c>
      <c r="E4" s="34">
        <f>C4*D4</f>
        <v>30000</v>
      </c>
      <c r="H4" s="33"/>
      <c r="I4" s="33"/>
      <c r="J4" s="34">
        <v>2000</v>
      </c>
      <c r="K4" s="34">
        <v>80</v>
      </c>
      <c r="L4" s="34">
        <f>J4*K4</f>
        <v>160000</v>
      </c>
    </row>
    <row r="5" spans="1:12" ht="16.5" x14ac:dyDescent="0.3">
      <c r="A5" s="32">
        <v>39047</v>
      </c>
      <c r="B5" s="33" t="s">
        <v>26</v>
      </c>
      <c r="C5" s="35">
        <v>900</v>
      </c>
      <c r="D5" s="34">
        <v>60</v>
      </c>
      <c r="E5" s="35">
        <f>C5*D5</f>
        <v>54000</v>
      </c>
      <c r="H5" s="33"/>
      <c r="I5" s="40" t="s">
        <v>15</v>
      </c>
      <c r="J5" s="37">
        <f>SUM(J3:J4)</f>
        <v>2200</v>
      </c>
      <c r="K5" s="34"/>
      <c r="L5" s="37">
        <f>SUM(L3:L4)</f>
        <v>172000</v>
      </c>
    </row>
    <row r="6" spans="1:12" ht="16.5" x14ac:dyDescent="0.3">
      <c r="A6" s="33"/>
      <c r="B6" s="36" t="s">
        <v>15</v>
      </c>
      <c r="C6" s="37">
        <f>SUM(C3:C5)</f>
        <v>2400</v>
      </c>
      <c r="D6" s="38"/>
      <c r="E6" s="37">
        <f>SUM(E3:E5)</f>
        <v>134000</v>
      </c>
    </row>
  </sheetData>
  <mergeCells count="2">
    <mergeCell ref="A1:E1"/>
    <mergeCell ref="H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"/>
  <sheetViews>
    <sheetView tabSelected="1" topLeftCell="B1" workbookViewId="0">
      <selection activeCell="M15" sqref="M15"/>
    </sheetView>
  </sheetViews>
  <sheetFormatPr defaultRowHeight="15" x14ac:dyDescent="0.25"/>
  <cols>
    <col min="1" max="1" width="15.85546875" bestFit="1" customWidth="1"/>
    <col min="2" max="2" width="9.42578125" bestFit="1" customWidth="1"/>
    <col min="3" max="4" width="11.5703125" bestFit="1" customWidth="1"/>
    <col min="5" max="6" width="9.42578125" bestFit="1" customWidth="1"/>
    <col min="7" max="7" width="11.5703125" bestFit="1" customWidth="1"/>
    <col min="8" max="9" width="9.42578125" bestFit="1" customWidth="1"/>
    <col min="10" max="10" width="11.5703125" bestFit="1" customWidth="1"/>
    <col min="12" max="12" width="15.85546875" bestFit="1" customWidth="1"/>
    <col min="13" max="13" width="37.28515625" bestFit="1" customWidth="1"/>
    <col min="14" max="14" width="4.140625" bestFit="1" customWidth="1"/>
    <col min="15" max="16" width="11.5703125" bestFit="1" customWidth="1"/>
  </cols>
  <sheetData>
    <row r="1" spans="1:16" ht="16.5" x14ac:dyDescent="0.3">
      <c r="A1" s="63"/>
      <c r="B1" s="63"/>
      <c r="C1" s="63"/>
      <c r="D1" s="63"/>
      <c r="E1" s="63"/>
      <c r="F1" s="63"/>
      <c r="G1" s="63"/>
      <c r="H1" s="63"/>
      <c r="I1" s="63"/>
      <c r="J1" s="63"/>
      <c r="K1" s="29"/>
      <c r="L1" s="64" t="s">
        <v>1</v>
      </c>
      <c r="M1" s="64"/>
      <c r="N1" s="64"/>
      <c r="O1" s="64"/>
      <c r="P1" s="64"/>
    </row>
    <row r="2" spans="1:16" ht="16.5" x14ac:dyDescent="0.3">
      <c r="A2" s="64" t="s">
        <v>30</v>
      </c>
      <c r="B2" s="64"/>
      <c r="C2" s="64"/>
      <c r="D2" s="64"/>
      <c r="E2" s="64"/>
      <c r="F2" s="64"/>
      <c r="G2" s="64"/>
      <c r="H2" s="64"/>
      <c r="I2" s="64"/>
      <c r="J2" s="64"/>
      <c r="K2" s="29"/>
      <c r="L2" s="65" t="s">
        <v>2</v>
      </c>
      <c r="M2" s="65" t="s">
        <v>3</v>
      </c>
      <c r="N2" s="65" t="s">
        <v>7</v>
      </c>
      <c r="O2" s="65" t="s">
        <v>8</v>
      </c>
      <c r="P2" s="66" t="s">
        <v>9</v>
      </c>
    </row>
    <row r="3" spans="1:16" ht="16.5" x14ac:dyDescent="0.3">
      <c r="A3" s="67" t="s">
        <v>2</v>
      </c>
      <c r="B3" s="68" t="s">
        <v>11</v>
      </c>
      <c r="C3" s="68"/>
      <c r="D3" s="68"/>
      <c r="E3" s="68" t="s">
        <v>31</v>
      </c>
      <c r="F3" s="68"/>
      <c r="G3" s="68"/>
      <c r="H3" s="68" t="s">
        <v>32</v>
      </c>
      <c r="I3" s="68"/>
      <c r="J3" s="68"/>
      <c r="K3" s="29"/>
      <c r="L3" s="45">
        <v>38780</v>
      </c>
      <c r="M3" s="53" t="s">
        <v>11</v>
      </c>
      <c r="N3" s="47"/>
      <c r="O3" s="42">
        <f>75*1500</f>
        <v>112500</v>
      </c>
      <c r="P3" s="35"/>
    </row>
    <row r="4" spans="1:16" ht="16.5" x14ac:dyDescent="0.3">
      <c r="A4" s="69"/>
      <c r="B4" s="34" t="s">
        <v>33</v>
      </c>
      <c r="C4" s="34" t="s">
        <v>5</v>
      </c>
      <c r="D4" s="34" t="s">
        <v>6</v>
      </c>
      <c r="E4" s="34" t="s">
        <v>33</v>
      </c>
      <c r="F4" s="34" t="s">
        <v>5</v>
      </c>
      <c r="G4" s="34" t="s">
        <v>6</v>
      </c>
      <c r="H4" s="34" t="s">
        <v>33</v>
      </c>
      <c r="I4" s="34" t="s">
        <v>5</v>
      </c>
      <c r="J4" s="34" t="s">
        <v>6</v>
      </c>
      <c r="K4" s="29"/>
      <c r="L4" s="52"/>
      <c r="M4" s="53" t="s">
        <v>19</v>
      </c>
      <c r="N4" s="52"/>
      <c r="O4" s="49"/>
      <c r="P4" s="48">
        <f>75*1500</f>
        <v>112500</v>
      </c>
    </row>
    <row r="5" spans="1:16" ht="16.5" x14ac:dyDescent="0.3">
      <c r="A5" s="70">
        <v>38777</v>
      </c>
      <c r="B5" s="38"/>
      <c r="C5" s="34"/>
      <c r="D5" s="38"/>
      <c r="E5" s="34"/>
      <c r="F5" s="38"/>
      <c r="G5" s="34"/>
      <c r="H5" s="38">
        <v>150</v>
      </c>
      <c r="I5" s="34">
        <v>2000</v>
      </c>
      <c r="J5" s="71">
        <f>H5*I5</f>
        <v>300000</v>
      </c>
      <c r="K5" s="29"/>
      <c r="L5" s="54"/>
      <c r="M5" s="72" t="s">
        <v>20</v>
      </c>
      <c r="N5" s="54"/>
      <c r="O5" s="73"/>
      <c r="P5" s="48"/>
    </row>
    <row r="6" spans="1:16" ht="16.5" x14ac:dyDescent="0.3">
      <c r="A6" s="41">
        <v>38780</v>
      </c>
      <c r="B6" s="42">
        <v>75</v>
      </c>
      <c r="C6" s="35">
        <v>1500</v>
      </c>
      <c r="D6" s="42">
        <f>B6*C6</f>
        <v>112500</v>
      </c>
      <c r="E6" s="35"/>
      <c r="F6" s="42"/>
      <c r="G6" s="35"/>
      <c r="H6" s="42">
        <v>150</v>
      </c>
      <c r="I6" s="35">
        <v>2000</v>
      </c>
      <c r="J6" s="44">
        <f>H6*I6</f>
        <v>300000</v>
      </c>
      <c r="K6" s="29"/>
      <c r="L6" s="45">
        <v>38791</v>
      </c>
      <c r="M6" s="46" t="s">
        <v>21</v>
      </c>
      <c r="N6" s="47"/>
      <c r="O6" s="42">
        <f>100*3000</f>
        <v>300000</v>
      </c>
      <c r="P6" s="35"/>
    </row>
    <row r="7" spans="1:16" ht="16.5" x14ac:dyDescent="0.3">
      <c r="A7" s="74"/>
      <c r="B7" s="73"/>
      <c r="C7" s="74"/>
      <c r="D7" s="73"/>
      <c r="E7" s="74"/>
      <c r="F7" s="73"/>
      <c r="G7" s="74"/>
      <c r="H7" s="73">
        <v>75</v>
      </c>
      <c r="I7" s="74">
        <v>1500</v>
      </c>
      <c r="J7" s="75">
        <f>H7*I7</f>
        <v>112500</v>
      </c>
      <c r="K7" s="29"/>
      <c r="L7" s="52"/>
      <c r="M7" s="53" t="s">
        <v>22</v>
      </c>
      <c r="N7" s="52"/>
      <c r="O7" s="49"/>
      <c r="P7" s="48">
        <f>100*3000</f>
        <v>300000</v>
      </c>
    </row>
    <row r="8" spans="1:16" ht="16.5" x14ac:dyDescent="0.3">
      <c r="A8" s="41">
        <v>38791</v>
      </c>
      <c r="B8" s="42"/>
      <c r="C8" s="35"/>
      <c r="D8" s="42"/>
      <c r="E8" s="35">
        <v>75</v>
      </c>
      <c r="F8" s="42">
        <v>1500</v>
      </c>
      <c r="G8" s="35">
        <f>E8*F8</f>
        <v>112500</v>
      </c>
      <c r="H8" s="43">
        <v>125</v>
      </c>
      <c r="I8" s="35">
        <v>2000</v>
      </c>
      <c r="J8" s="44">
        <f>H8*I8</f>
        <v>250000</v>
      </c>
      <c r="K8" s="29"/>
      <c r="L8" s="54"/>
      <c r="M8" s="59" t="s">
        <v>23</v>
      </c>
      <c r="N8" s="54"/>
      <c r="O8" s="73"/>
      <c r="P8" s="74"/>
    </row>
    <row r="9" spans="1:16" ht="16.5" x14ac:dyDescent="0.3">
      <c r="A9" s="74"/>
      <c r="B9" s="73"/>
      <c r="C9" s="74"/>
      <c r="D9" s="73"/>
      <c r="E9" s="74">
        <v>25</v>
      </c>
      <c r="F9" s="73">
        <v>2000</v>
      </c>
      <c r="G9" s="74">
        <f>E9*F9</f>
        <v>50000</v>
      </c>
      <c r="H9" s="73"/>
      <c r="I9" s="74"/>
      <c r="J9" s="75"/>
      <c r="K9" s="29"/>
      <c r="L9" s="76">
        <v>38801</v>
      </c>
      <c r="M9" s="53" t="s">
        <v>11</v>
      </c>
      <c r="N9" s="52"/>
      <c r="O9" s="77">
        <f>175*2500</f>
        <v>437500</v>
      </c>
      <c r="P9" s="48"/>
    </row>
    <row r="10" spans="1:16" ht="16.5" x14ac:dyDescent="0.3">
      <c r="A10" s="78">
        <v>38801</v>
      </c>
      <c r="B10" s="49">
        <v>175</v>
      </c>
      <c r="C10" s="48">
        <v>2500</v>
      </c>
      <c r="D10" s="49">
        <f>B10*C10</f>
        <v>437500</v>
      </c>
      <c r="E10" s="48"/>
      <c r="F10" s="49"/>
      <c r="G10" s="48"/>
      <c r="H10" s="79">
        <v>125</v>
      </c>
      <c r="I10" s="48">
        <v>2000</v>
      </c>
      <c r="J10" s="35">
        <f>H10*I10</f>
        <v>250000</v>
      </c>
      <c r="K10" s="29"/>
      <c r="L10" s="52"/>
      <c r="M10" s="53" t="s">
        <v>19</v>
      </c>
      <c r="N10" s="52"/>
      <c r="O10" s="77"/>
      <c r="P10" s="48">
        <f>175*2500</f>
        <v>437500</v>
      </c>
    </row>
    <row r="11" spans="1:16" ht="16.5" x14ac:dyDescent="0.3">
      <c r="A11" s="48"/>
      <c r="B11" s="49"/>
      <c r="C11" s="48"/>
      <c r="D11" s="49"/>
      <c r="E11" s="48"/>
      <c r="F11" s="49"/>
      <c r="G11" s="48"/>
      <c r="H11" s="49">
        <v>175</v>
      </c>
      <c r="I11" s="48">
        <v>2500</v>
      </c>
      <c r="J11" s="74">
        <f>H11*I11</f>
        <v>437500</v>
      </c>
      <c r="K11" s="29"/>
      <c r="L11" s="52"/>
      <c r="M11" s="72" t="s">
        <v>20</v>
      </c>
      <c r="N11" s="52"/>
      <c r="O11" s="77"/>
      <c r="P11" s="48"/>
    </row>
    <row r="12" spans="1:16" ht="16.5" x14ac:dyDescent="0.3">
      <c r="A12" s="41">
        <v>38806</v>
      </c>
      <c r="B12" s="42"/>
      <c r="C12" s="35"/>
      <c r="D12" s="42"/>
      <c r="E12" s="35">
        <v>175</v>
      </c>
      <c r="F12" s="42">
        <v>2500</v>
      </c>
      <c r="G12" s="35">
        <f>E12*F12</f>
        <v>437500</v>
      </c>
      <c r="H12" s="43">
        <v>100</v>
      </c>
      <c r="I12" s="35">
        <v>2000</v>
      </c>
      <c r="J12" s="44">
        <f>H12*I12</f>
        <v>200000</v>
      </c>
      <c r="K12" s="29"/>
      <c r="L12" s="45">
        <v>38806</v>
      </c>
      <c r="M12" s="46" t="s">
        <v>21</v>
      </c>
      <c r="N12" s="47"/>
      <c r="O12" s="42">
        <f>200*2500</f>
        <v>500000</v>
      </c>
      <c r="P12" s="35"/>
    </row>
    <row r="13" spans="1:16" ht="16.5" x14ac:dyDescent="0.3">
      <c r="A13" s="48"/>
      <c r="B13" s="49"/>
      <c r="C13" s="48"/>
      <c r="D13" s="49"/>
      <c r="E13" s="50">
        <v>25</v>
      </c>
      <c r="F13" s="49">
        <v>2000</v>
      </c>
      <c r="G13" s="48">
        <f>E13*F13</f>
        <v>50000</v>
      </c>
      <c r="H13" s="49"/>
      <c r="I13" s="48"/>
      <c r="J13" s="51"/>
      <c r="K13" s="29"/>
      <c r="L13" s="52"/>
      <c r="M13" s="53" t="s">
        <v>22</v>
      </c>
      <c r="N13" s="52"/>
      <c r="O13" s="49"/>
      <c r="P13" s="48">
        <f>200*2500</f>
        <v>500000</v>
      </c>
    </row>
    <row r="14" spans="1:16" ht="16.5" x14ac:dyDescent="0.3">
      <c r="A14" s="58" t="s">
        <v>15</v>
      </c>
      <c r="B14" s="34">
        <f>B10+B6</f>
        <v>250</v>
      </c>
      <c r="C14" s="38"/>
      <c r="D14" s="34">
        <f>D10+D6</f>
        <v>550000</v>
      </c>
      <c r="E14" s="34">
        <f>E13+E12+E9+E8</f>
        <v>300</v>
      </c>
      <c r="F14" s="38"/>
      <c r="G14" s="34">
        <f>G13+G12+G9+G8</f>
        <v>650000</v>
      </c>
      <c r="H14" s="34">
        <v>100</v>
      </c>
      <c r="I14" s="38"/>
      <c r="J14" s="34">
        <v>200000</v>
      </c>
      <c r="K14" s="29"/>
      <c r="L14" s="54"/>
      <c r="M14" s="59" t="s">
        <v>23</v>
      </c>
      <c r="N14" s="54"/>
      <c r="O14" s="55"/>
      <c r="P14" s="54"/>
    </row>
    <row r="15" spans="1:16" ht="16.5" x14ac:dyDescent="0.3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</row>
    <row r="16" spans="1:16" ht="16.5" x14ac:dyDescent="0.3">
      <c r="A16" s="60" t="s">
        <v>34</v>
      </c>
      <c r="B16" s="61"/>
      <c r="C16" s="62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</row>
    <row r="17" spans="1:16" ht="16.5" x14ac:dyDescent="0.3">
      <c r="A17" s="56" t="s">
        <v>35</v>
      </c>
      <c r="B17" s="57"/>
      <c r="C17" s="35">
        <f>(100*3000)+(200*2500)</f>
        <v>800000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</row>
    <row r="18" spans="1:16" ht="16.5" x14ac:dyDescent="0.3">
      <c r="A18" s="80" t="s">
        <v>31</v>
      </c>
      <c r="B18" s="81"/>
      <c r="C18" s="48">
        <v>-650000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1:16" ht="16.5" x14ac:dyDescent="0.3">
      <c r="A19" s="82" t="s">
        <v>36</v>
      </c>
      <c r="B19" s="83"/>
      <c r="C19" s="34">
        <f>SUM(C17:C18)</f>
        <v>150000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</row>
  </sheetData>
  <mergeCells count="9">
    <mergeCell ref="A17:B17"/>
    <mergeCell ref="A18:B18"/>
    <mergeCell ref="A19:B19"/>
    <mergeCell ref="L1:P1"/>
    <mergeCell ref="B3:D3"/>
    <mergeCell ref="E3:G3"/>
    <mergeCell ref="H3:J3"/>
    <mergeCell ref="A2:J2"/>
    <mergeCell ref="A16:C1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1 Part 1 </vt:lpstr>
      <vt:lpstr>Assignment 1 Part 3</vt:lpstr>
      <vt:lpstr>Assignment 1 Part 2</vt:lpstr>
      <vt:lpstr>Assignment 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jalal</cp:lastModifiedBy>
  <cp:revision/>
  <dcterms:created xsi:type="dcterms:W3CDTF">2020-08-22T17:26:53Z</dcterms:created>
  <dcterms:modified xsi:type="dcterms:W3CDTF">2020-08-29T20:03:37Z</dcterms:modified>
  <cp:category/>
  <cp:contentStatus/>
</cp:coreProperties>
</file>