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i unidad\Sheila\Facultad\A5\ACT 5 VIRTUAL 2C2023\1- Ejercicios\2P\"/>
    </mc:Choice>
  </mc:AlternateContent>
  <xr:revisionPtr revIDLastSave="0" documentId="13_ncr:1_{FA0D98D9-60FD-4340-A19D-CC40EFFF2112}" xr6:coauthVersionLast="47" xr6:coauthVersionMax="47" xr10:uidLastSave="{00000000-0000-0000-0000-000000000000}"/>
  <bookViews>
    <workbookView xWindow="-25320" yWindow="-1485" windowWidth="25440" windowHeight="15390" xr2:uid="{00000000-000D-0000-FFFF-FFFF00000000}"/>
  </bookViews>
  <sheets>
    <sheet name="ppt10 BS" sheetId="13" r:id="rId1"/>
    <sheet name="ppt¡ procesos" sheetId="12" r:id="rId2"/>
    <sheet name="ppt11 LGriegas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1" l="1"/>
  <c r="E20" i="11"/>
  <c r="C18" i="11"/>
  <c r="C33" i="13"/>
  <c r="C41" i="13" s="1"/>
  <c r="C32" i="13"/>
  <c r="C40" i="13" s="1"/>
  <c r="G22" i="13"/>
  <c r="C39" i="13"/>
  <c r="C46" i="13" l="1"/>
  <c r="C47" i="13" s="1"/>
</calcChain>
</file>

<file path=xl/sharedStrings.xml><?xml version="1.0" encoding="utf-8"?>
<sst xmlns="http://schemas.openxmlformats.org/spreadsheetml/2006/main" count="111" uniqueCount="102">
  <si>
    <t xml:space="preserve"># </t>
  </si>
  <si>
    <t>Black Scholes</t>
  </si>
  <si>
    <t>Movimiento browniano</t>
  </si>
  <si>
    <t>Movimiento browniano generalizado</t>
  </si>
  <si>
    <t>Proceso de Ito</t>
  </si>
  <si>
    <t>Movimiento geométrico browniano</t>
  </si>
  <si>
    <t>PPT9</t>
  </si>
  <si>
    <t>Ejercicios Lara</t>
  </si>
  <si>
    <t>Fórmulas de BSM para calls y puts</t>
  </si>
  <si>
    <t>Proceso de precios de acciones</t>
  </si>
  <si>
    <t>Actuarial 5 Lara Clase 20 Clase Practica 5 B S Sim de Precios</t>
  </si>
  <si>
    <t>1) "Ejercicio 2" Lara</t>
  </si>
  <si>
    <t>1) "Ejercicio 2 parcial" Lara</t>
  </si>
  <si>
    <t>https://youtu.be/17fC2gd9JOw</t>
  </si>
  <si>
    <t>https://youtu.be/17fC2gd9JOw?t=612</t>
  </si>
  <si>
    <t>Punto A</t>
  </si>
  <si>
    <r>
      <t xml:space="preserve">el ejercicio pide calcular la probabilidad real del ejercicio del call, y el precio de ejercicio era k= </t>
    </r>
    <r>
      <rPr>
        <b/>
        <sz val="9"/>
        <color theme="5" tint="-0.249977111117893"/>
        <rFont val="Segoe UI"/>
        <family val="2"/>
      </rPr>
      <t>21</t>
    </r>
    <r>
      <rPr>
        <sz val="9"/>
        <color theme="1"/>
        <rFont val="Segoe UI"/>
        <family val="2"/>
      </rPr>
      <t xml:space="preserve"> según enunciado,  por eso el objetivo es sacar cuánto es P(S&gt;21)</t>
    </r>
  </si>
  <si>
    <t xml:space="preserve">la fórmula más importante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</si>
  <si>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Esperanza: va a estar determinado en un momento futuro por: </t>
    </r>
    <r>
      <rPr>
        <b/>
        <sz val="11"/>
        <color theme="1"/>
        <rFont val="Calibri"/>
        <family val="2"/>
        <scheme val="minor"/>
      </rPr>
      <t xml:space="preserve">el logaritmo natural del precio </t>
    </r>
    <r>
      <rPr>
        <b/>
        <u/>
        <sz val="11"/>
        <color theme="1"/>
        <rFont val="Calibri"/>
        <family val="2"/>
        <scheme val="minor"/>
      </rPr>
      <t>inicial</t>
    </r>
    <r>
      <rPr>
        <sz val="11"/>
        <color theme="1"/>
        <rFont val="Calibri"/>
        <family val="2"/>
        <scheme val="minor"/>
      </rPr>
      <t xml:space="preserve"> más una </t>
    </r>
    <r>
      <rPr>
        <b/>
        <sz val="11"/>
        <color theme="1"/>
        <rFont val="Calibri"/>
        <family val="2"/>
        <scheme val="minor"/>
      </rPr>
      <t>tasa de retornos</t>
    </r>
  </si>
  <si>
    <t>esta tasa de retornos es una que está basada en el retorno del proceso browniano pero describe el retorno en sí del activo.</t>
  </si>
  <si>
    <t>Nótese que la media no es una media constante, sino que depende del tiempo (por el “dt”)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</si>
  <si>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Varianza: desvío que también depende del tiempo.</t>
    </r>
  </si>
  <si>
    <t xml:space="preserve"> particularmente en este caso me va a interesar la probabilidad que sea mayor a 21.</t>
  </si>
  <si>
    <t xml:space="preserve"> Meto todos estos valores en esta distribución que tengo:</t>
  </si>
  <si>
    <t>y me da entonces cómo tengo la distribución de precios dentro de seis meses. Es una normal con media 3,0891 y varianza 0,3125.</t>
  </si>
  <si>
    <t xml:space="preserve">Encontrar el Z estandar: </t>
  </si>
  <si>
    <t>#paso1:</t>
  </si>
  <si>
    <t>#paso2:</t>
  </si>
  <si>
    <t>#objetivo:</t>
  </si>
  <si>
    <r>
      <t xml:space="preserve">el ejercicio pide calcular la probabilidad real del ejercicio del call, y el precio de ejercicio era k= </t>
    </r>
    <r>
      <rPr>
        <b/>
        <sz val="9"/>
        <color theme="5" tint="-0.249977111117893"/>
        <rFont val="Segoe UI"/>
        <family val="2"/>
      </rPr>
      <t>21</t>
    </r>
    <r>
      <rPr>
        <sz val="9"/>
        <color theme="1"/>
        <rFont val="Segoe UI"/>
        <family val="2"/>
      </rPr>
      <t xml:space="preserve"> según enunciado,  por eso el objetivo es sacar cuánto es</t>
    </r>
    <r>
      <rPr>
        <sz val="9"/>
        <color theme="5" tint="-0.249977111117893"/>
        <rFont val="Segoe UI"/>
        <family val="2"/>
      </rPr>
      <t xml:space="preserve"> P(S&gt;21)</t>
    </r>
  </si>
  <si>
    <r>
      <t xml:space="preserve">tengo que encontrar la probabilidad que S </t>
    </r>
    <r>
      <rPr>
        <sz val="11"/>
        <color theme="5" tint="-0.249977111117893"/>
        <rFont val="Calibri"/>
        <family val="2"/>
        <scheme val="minor"/>
      </rPr>
      <t xml:space="preserve">en t= seis meses </t>
    </r>
    <r>
      <rPr>
        <sz val="11"/>
        <color theme="1"/>
        <rFont val="Calibri"/>
        <family val="2"/>
        <scheme val="minor"/>
      </rPr>
      <t>sea mayor a 21, es decir el call se ejerce si el precio de mercado es mayor al strike</t>
    </r>
  </si>
  <si>
    <t>Cálculos:</t>
  </si>
  <si>
    <r>
      <t xml:space="preserve">dice que el </t>
    </r>
    <r>
      <rPr>
        <b/>
        <sz val="11"/>
        <color theme="1"/>
        <rFont val="Calibri"/>
        <family val="2"/>
        <scheme val="minor"/>
      </rPr>
      <t xml:space="preserve">logaritmo natural del precio del activo </t>
    </r>
    <r>
      <rPr>
        <b/>
        <u/>
        <sz val="11"/>
        <color theme="1"/>
        <rFont val="Calibri"/>
        <family val="2"/>
        <scheme val="minor"/>
      </rPr>
      <t>en t</t>
    </r>
    <r>
      <rPr>
        <sz val="11"/>
        <color theme="1"/>
        <rFont val="Calibri"/>
        <family val="2"/>
        <scheme val="minor"/>
      </rPr>
      <t xml:space="preserve"> tiene:</t>
    </r>
  </si>
  <si>
    <t>una vez que sabemos cómo se distribuye el activo futuro podemos encarar todo el tipo de preguntas estadísticas, como cuál es la probabilidad de que sea mayor a esto menor a esto entre este valor y este valor..bla</t>
  </si>
  <si>
    <r>
      <t xml:space="preserve">Como último recordatorio todo esto está </t>
    </r>
    <r>
      <rPr>
        <b/>
        <sz val="10"/>
        <color theme="1"/>
        <rFont val="Calibri"/>
        <family val="2"/>
        <scheme val="minor"/>
      </rPr>
      <t>anualizado</t>
    </r>
    <r>
      <rPr>
        <sz val="10"/>
        <color theme="1"/>
        <rFont val="Calibri"/>
        <family val="2"/>
        <scheme val="minor"/>
      </rPr>
      <t>, entonces como considero que son seis meses: como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diferencial de t va 6/12, </t>
    </r>
    <r>
      <rPr>
        <b/>
        <sz val="12"/>
        <color theme="5"/>
        <rFont val="Calibri"/>
        <family val="2"/>
        <scheme val="minor"/>
      </rPr>
      <t>dt=0,5.</t>
    </r>
  </si>
  <si>
    <t>Distribucion de precios en 6 meses</t>
  </si>
  <si>
    <t>hay que transformar X, no debe ser S(T), sino el logaritmo</t>
  </si>
  <si>
    <t xml:space="preserve">Encuentro los valores: </t>
  </si>
  <si>
    <t>X = ln(21) =3.044</t>
  </si>
  <si>
    <t>mu</t>
  </si>
  <si>
    <t>sigma</t>
  </si>
  <si>
    <t>r</t>
  </si>
  <si>
    <t>s0</t>
  </si>
  <si>
    <t>d</t>
  </si>
  <si>
    <t>dt = meses/anio =</t>
  </si>
  <si>
    <t>datos enunciado</t>
  </si>
  <si>
    <t>k</t>
  </si>
  <si>
    <t>Esperanza</t>
  </si>
  <si>
    <t>Varianza</t>
  </si>
  <si>
    <t>mu* = la esperanza de ln(S(t=0.5)) = 3.0801</t>
  </si>
  <si>
    <t>sigma* = raiz de varianza del proceso original = 0,17677</t>
  </si>
  <si>
    <t>(Desvío)</t>
  </si>
  <si>
    <t>ESTOS VALORES YA ESTAN AJUSTADOS AL PERIODO DE TIEMPO dt= 0.5 (NO SON ANUALES)</t>
  </si>
  <si>
    <t>queda:</t>
  </si>
  <si>
    <t>Z(alfa)= (3.044 - 3.0801)/0.1768</t>
  </si>
  <si>
    <t>Z(alfa)=</t>
  </si>
  <si>
    <t>alfa</t>
  </si>
  <si>
    <t>Vega</t>
  </si>
  <si>
    <t>Gamma</t>
  </si>
  <si>
    <t>Delta</t>
  </si>
  <si>
    <t>Posición</t>
  </si>
  <si>
    <t>Resolucion:</t>
  </si>
  <si>
    <t>Call</t>
  </si>
  <si>
    <t>Put</t>
  </si>
  <si>
    <t>LETRAS GRIEGAS</t>
  </si>
  <si>
    <t>La cartera original tiene un Delta de:</t>
  </si>
  <si>
    <t>La cartera original tiene una Gamma de:</t>
  </si>
  <si>
    <t>La cartera original tiene una Vega de:</t>
  </si>
  <si>
    <t>la suma de las derivadas (?¿en cada caso?)
(Derivada respecto de S, que sería el delta, 
Derivada respecto de la volatilidad, que sería el vega 
y la derivada segunda, que sería el gama.</t>
  </si>
  <si>
    <t>cuando calculo el delta de la cartera, solamente estoy haciendo esto</t>
  </si>
  <si>
    <t xml:space="preserve">¿qué posición tendría que hacerlo para que sea gama y delta neutral? </t>
  </si>
  <si>
    <t xml:space="preserve">Entonces, para que sea gama y delta neutral,   lo que vamos a hacer es agregar instrumentos.  La opción que está, digamos, vamos a agregar
  la opción que tenemos, más subyacente. </t>
  </si>
  <si>
    <t>Entonces, la derivada de mi cartera nueva va a ser la</t>
  </si>
  <si>
    <t xml:space="preserve">  derivada respecto de S de mi cartera original más una determinada cantidad de A,</t>
  </si>
  <si>
    <t xml:space="preserve"> Por la derivada de A respecto de S, más una determinada cantidad de B, la derivada de B respecto de S.  esto va a ser igual a cero</t>
  </si>
  <si>
    <t>y después vamos a hacer lo mismo para que sea delta gama neutral. Por lo tanto, acá vamos a poner lo mismo, pero con la derivada segunda.</t>
  </si>
  <si>
    <t>Se arma un sistema de ecuaciones:</t>
  </si>
  <si>
    <t xml:space="preserve">  Bien. Entonces, lo que vamos a hacer ahora es elegir cuáles son los instrumentos en los que</t>
  </si>
  <si>
    <t xml:space="preserve">  vamos a operar y vamos a reemplazar acá los valores.</t>
  </si>
  <si>
    <t>En principio, lo que tenemos que ver es cuál es el delta que teníamos de la cartera. El delta de la cartera original es - 450 y el gama es - 6000. Por lo tanto, acá en lugar de esto vamos a estar poniendo los datos.</t>
  </si>
  <si>
    <t xml:space="preserve">  ¿Sí? Después decimos que podemos llegar a usar el subyacente y podemos usar la otra opción en la que se está negociando.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</si>
  <si>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Entonces, si operamos el subyacente. Vamos a considerar que A es el subyacente. El delta del subyacente es 1 y el gama del subyacente es 0.</t>
    </r>
  </si>
  <si>
    <t xml:space="preserve"> 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</si>
  <si>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Y después vamos a operar en la otra opción, que es la otra opción que nosotros tenemos definida en el mercado: un delta de 0.6 y gama de 1.5. </t>
    </r>
  </si>
  <si>
    <t xml:space="preserve">  Entonces nos queda este sistema de ecuaciones.</t>
  </si>
  <si>
    <t xml:space="preserve"> (Podemos sacar directamente el sistema de ecuaciones o, o sea, resolverlo directamente o sacar primero la cantidad de beta, después reemplazar y sacar la cantidad de A, depende el algebra que se quiera usar)</t>
  </si>
  <si>
    <t>Con Texas:</t>
  </si>
  <si>
    <t xml:space="preserve"> podría hacer el sistema de ecuaciones para hacerlo vega y delta neutral. Mismo razonamiento que arriba, pero usando vega en lugar de gama. ¿Se entiende esta parte?</t>
  </si>
  <si>
    <t xml:space="preserve">  Entonces la respuesta del (a) es que: necesitaría operar en la cantidad de 1.950 subyacentes y 4.000 opciones para que mi cartera sea gama y delta neutral. </t>
  </si>
  <si>
    <t>Ejercicio 1 LARA:</t>
  </si>
  <si>
    <t>Ejercicio 2 LARA:</t>
  </si>
  <si>
    <t>https://youtu.be/IVnC9Ls_ED0?t=3266</t>
  </si>
  <si>
    <t>??</t>
  </si>
  <si>
    <t>pag 355</t>
  </si>
  <si>
    <t>file:///G:/Mi%20unidad/Sheila/Facultad/A5/ACT%205%20VIRTUAL%202C2023/4-%20Libros/HULLLLLLLLL%20%20%20%20%20%20--------Options%20Futures%20and%20Other%20%20Derivatives%207e%20by%20Hull%20solutions%20manual.pdf</t>
  </si>
  <si>
    <t>HULLLLLLLLL --------Options Futures and Other Derivatives 7e by Hull solutions manual.pdf</t>
  </si>
  <si>
    <t>solve(system(0=−450+a*1+b*0.6,0=−4000+a*0+b*0.8),{a,b})</t>
  </si>
  <si>
    <t>solve(system(0=−450+a*1+b*0.6,0=−6000+a*0+b*1.5),{a,b})</t>
  </si>
  <si>
    <t>Guía_ Griegas.pdf</t>
  </si>
  <si>
    <t>HULLLLLLLLL --------Introduccion a los mercados de futuros y opciones, 6ta. Hull, John. Pearson, 2011.pdf</t>
  </si>
  <si>
    <t>DESPEJAR LOS #i</t>
  </si>
  <si>
    <r>
      <t>DESPEJAR LOS #</t>
    </r>
    <r>
      <rPr>
        <i/>
        <vertAlign val="subscript"/>
        <sz val="16"/>
        <color rgb="FFFF0066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</si>
</sst>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rgb="FFD3A9D0"/>
      <name val="Calibri"/>
      <family val="2"/>
    </font>
    <font>
      <sz val="11"/>
      <color rgb="FFE7E6E6"/>
      <name val="Calibri"/>
      <family val="2"/>
    </font>
    <font>
      <sz val="11"/>
      <name val="Calibri"/>
      <family val="2"/>
    </font>
    <font>
      <b/>
      <sz val="11"/>
      <color rgb="FFFFD965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7" tint="0.39997558519241921"/>
      <name val="Calibri"/>
      <family val="2"/>
    </font>
    <font>
      <b/>
      <u/>
      <sz val="11"/>
      <color rgb="FFFFD965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u/>
      <sz val="11"/>
      <color theme="2"/>
      <name val="Calibri"/>
      <family val="2"/>
    </font>
    <font>
      <sz val="9"/>
      <color theme="1"/>
      <name val="Segoe UI"/>
      <family val="2"/>
    </font>
    <font>
      <b/>
      <sz val="9"/>
      <color theme="5" tint="-0.249977111117893"/>
      <name val="Segoe U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3" tint="0.34998626667073579"/>
      <name val="Calibri"/>
      <family val="2"/>
      <scheme val="minor"/>
    </font>
    <font>
      <sz val="11"/>
      <color theme="3" tint="0.34998626667073579"/>
      <name val="Calibri"/>
      <family val="2"/>
      <scheme val="minor"/>
    </font>
    <font>
      <sz val="9"/>
      <color theme="5" tint="-0.249977111117893"/>
      <name val="Segoe UI"/>
      <family val="2"/>
    </font>
    <font>
      <sz val="11"/>
      <color theme="5" tint="-0.249977111117893"/>
      <name val="Calibri"/>
      <family val="2"/>
      <scheme val="minor"/>
    </font>
    <font>
      <sz val="8"/>
      <color theme="3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ourier New"/>
      <family val="3"/>
    </font>
    <font>
      <b/>
      <sz val="14"/>
      <color rgb="FFC55A11"/>
      <name val="Calibri"/>
      <family val="2"/>
      <scheme val="minor"/>
    </font>
    <font>
      <u/>
      <sz val="11"/>
      <color theme="10"/>
      <name val="Calibri"/>
      <scheme val="minor"/>
    </font>
    <font>
      <i/>
      <sz val="16"/>
      <color rgb="FFFF0066"/>
      <name val="Calibri"/>
      <family val="2"/>
      <scheme val="minor"/>
    </font>
    <font>
      <i/>
      <vertAlign val="subscript"/>
      <sz val="16"/>
      <color rgb="FFFF0066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4460"/>
        <bgColor rgb="FF0C4460"/>
      </patternFill>
    </fill>
    <fill>
      <patternFill patternType="solid">
        <fgColor rgb="FF66064B"/>
        <bgColor rgb="FF66064B"/>
      </patternFill>
    </fill>
    <fill>
      <patternFill patternType="solid">
        <fgColor rgb="FF1F3864"/>
        <bgColor rgb="FF1F3864"/>
      </patternFill>
    </fill>
    <fill>
      <patternFill patternType="solid">
        <fgColor rgb="FFFFFFA7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68">
    <xf numFmtId="0" fontId="0" fillId="0" borderId="0" xfId="0"/>
    <xf numFmtId="0" fontId="6" fillId="2" borderId="1" xfId="0" applyFont="1" applyFill="1" applyBorder="1"/>
    <xf numFmtId="0" fontId="5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2" fillId="2" borderId="1" xfId="0" applyFont="1" applyFill="1" applyBorder="1" applyAlignment="1">
      <alignment horizontal="left"/>
    </xf>
    <xf numFmtId="0" fontId="0" fillId="0" borderId="2" xfId="0" applyBorder="1"/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/>
    <xf numFmtId="0" fontId="7" fillId="3" borderId="6" xfId="0" applyFont="1" applyFill="1" applyBorder="1"/>
    <xf numFmtId="0" fontId="0" fillId="0" borderId="6" xfId="0" applyBorder="1"/>
    <xf numFmtId="0" fontId="14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3" fillId="0" borderId="0" xfId="0" applyFont="1"/>
    <xf numFmtId="0" fontId="13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5" borderId="0" xfId="0" applyFont="1" applyFill="1"/>
    <xf numFmtId="0" fontId="0" fillId="5" borderId="0" xfId="0" applyFill="1"/>
    <xf numFmtId="0" fontId="3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 indent="5"/>
    </xf>
    <xf numFmtId="0" fontId="21" fillId="5" borderId="0" xfId="0" applyFont="1" applyFill="1" applyAlignment="1">
      <alignment vertical="center"/>
    </xf>
    <xf numFmtId="0" fontId="22" fillId="0" borderId="0" xfId="0" applyFont="1"/>
    <xf numFmtId="0" fontId="23" fillId="0" borderId="0" xfId="0" applyFont="1"/>
    <xf numFmtId="0" fontId="26" fillId="0" borderId="0" xfId="0" applyFont="1"/>
    <xf numFmtId="0" fontId="27" fillId="0" borderId="0" xfId="0" applyFont="1" applyAlignment="1">
      <alignment vertical="center"/>
    </xf>
    <xf numFmtId="0" fontId="32" fillId="0" borderId="0" xfId="0" applyFont="1"/>
    <xf numFmtId="0" fontId="3" fillId="6" borderId="0" xfId="0" applyFont="1" applyFill="1"/>
    <xf numFmtId="0" fontId="0" fillId="6" borderId="0" xfId="0" applyFill="1"/>
    <xf numFmtId="0" fontId="3" fillId="6" borderId="8" xfId="0" applyFont="1" applyFill="1" applyBorder="1"/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right"/>
    </xf>
    <xf numFmtId="0" fontId="10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14" fillId="0" borderId="9" xfId="0" applyFont="1" applyBorder="1" applyAlignment="1">
      <alignment horizontal="right"/>
    </xf>
    <xf numFmtId="0" fontId="0" fillId="7" borderId="0" xfId="0" applyFill="1"/>
    <xf numFmtId="0" fontId="33" fillId="7" borderId="0" xfId="0" applyFont="1" applyFill="1"/>
    <xf numFmtId="0" fontId="33" fillId="0" borderId="0" xfId="0" applyFont="1"/>
    <xf numFmtId="0" fontId="2" fillId="0" borderId="0" xfId="0" applyFont="1" applyAlignment="1">
      <alignment vertical="center"/>
    </xf>
    <xf numFmtId="0" fontId="35" fillId="0" borderId="0" xfId="0" applyFont="1" applyAlignment="1">
      <alignment horizontal="left" vertical="center" indent="10"/>
    </xf>
    <xf numFmtId="0" fontId="2" fillId="0" borderId="0" xfId="0" applyFont="1" applyAlignment="1">
      <alignment horizontal="left" vertical="center" indent="10"/>
    </xf>
    <xf numFmtId="0" fontId="1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6" fillId="8" borderId="0" xfId="0" applyFont="1" applyFill="1" applyAlignment="1">
      <alignment vertical="center"/>
    </xf>
    <xf numFmtId="0" fontId="0" fillId="8" borderId="0" xfId="0" applyFill="1"/>
    <xf numFmtId="0" fontId="37" fillId="0" borderId="0" xfId="1"/>
    <xf numFmtId="0" fontId="37" fillId="0" borderId="0" xfId="1" applyAlignment="1">
      <alignment wrapText="1"/>
    </xf>
    <xf numFmtId="0" fontId="0" fillId="0" borderId="0" xfId="0" applyAlignment="1">
      <alignment horizontal="left" vertical="center"/>
    </xf>
    <xf numFmtId="0" fontId="3" fillId="6" borderId="7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left" vertical="center"/>
    </xf>
    <xf numFmtId="0" fontId="8" fillId="0" borderId="6" xfId="0" applyFont="1" applyBorder="1"/>
    <xf numFmtId="0" fontId="38" fillId="0" borderId="0" xfId="0" applyFont="1" applyAlignment="1">
      <alignment vertical="center"/>
    </xf>
    <xf numFmtId="0" fontId="32" fillId="0" borderId="9" xfId="0" applyFont="1" applyBorder="1" applyAlignment="1">
      <alignment horizontal="right"/>
    </xf>
    <xf numFmtId="0" fontId="40" fillId="0" borderId="9" xfId="0" applyFont="1" applyBorder="1" applyAlignment="1">
      <alignment horizontal="right"/>
    </xf>
    <xf numFmtId="0" fontId="40" fillId="0" borderId="9" xfId="0" quotePrefix="1" applyFont="1" applyBorder="1" applyAlignment="1">
      <alignment horizontal="right"/>
    </xf>
    <xf numFmtId="0" fontId="34" fillId="0" borderId="9" xfId="0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0" fontId="41" fillId="0" borderId="9" xfId="0" applyFont="1" applyBorder="1" applyAlignment="1">
      <alignment horizontal="right"/>
    </xf>
    <xf numFmtId="0" fontId="42" fillId="0" borderId="9" xfId="0" applyFont="1" applyBorder="1" applyAlignment="1">
      <alignment horizontal="right"/>
    </xf>
    <xf numFmtId="0" fontId="43" fillId="0" borderId="2" xfId="0" applyFont="1" applyBorder="1" applyAlignment="1">
      <alignment horizontal="right"/>
    </xf>
    <xf numFmtId="0" fontId="43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A7"/>
      <color rgb="FFFF66CC"/>
      <color rgb="FFCC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8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8.png"/><Relationship Id="rId16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microsoft.com/office/2007/relationships/hdphoto" Target="../media/hdphoto1.wdp"/><Relationship Id="rId5" Type="http://schemas.openxmlformats.org/officeDocument/2006/relationships/image" Target="../media/image11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77754</xdr:colOff>
      <xdr:row>4</xdr:row>
      <xdr:rowOff>69970</xdr:rowOff>
    </xdr:from>
    <xdr:to>
      <xdr:col>1</xdr:col>
      <xdr:colOff>4677438</xdr:colOff>
      <xdr:row>4</xdr:row>
      <xdr:rowOff>2941148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87E3F4-A839-4114-BF64-ED3E6290E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04" y="3098920"/>
          <a:ext cx="4599684" cy="28711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48596</xdr:colOff>
      <xdr:row>5</xdr:row>
      <xdr:rowOff>80285</xdr:rowOff>
    </xdr:from>
    <xdr:to>
      <xdr:col>3</xdr:col>
      <xdr:colOff>2502534</xdr:colOff>
      <xdr:row>5</xdr:row>
      <xdr:rowOff>5087905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3C23C2-8102-425E-986F-3362BC85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96" y="4570642"/>
          <a:ext cx="8921817" cy="500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109904</xdr:colOff>
      <xdr:row>8</xdr:row>
      <xdr:rowOff>53871</xdr:rowOff>
    </xdr:from>
    <xdr:to>
      <xdr:col>3</xdr:col>
      <xdr:colOff>221878</xdr:colOff>
      <xdr:row>8</xdr:row>
      <xdr:rowOff>2389783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044E50-6F1D-29BA-00AD-D509379BB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04" y="10531371"/>
          <a:ext cx="6588974" cy="233591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1047749</xdr:colOff>
      <xdr:row>30</xdr:row>
      <xdr:rowOff>84133</xdr:rowOff>
    </xdr:from>
    <xdr:to>
      <xdr:col>1</xdr:col>
      <xdr:colOff>5194789</xdr:colOff>
      <xdr:row>31</xdr:row>
      <xdr:rowOff>7327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FFE7E53-305A-8E7F-E3EB-CD096AA9E9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9739" b="55712"/>
        <a:stretch/>
      </xdr:blipFill>
      <xdr:spPr>
        <a:xfrm>
          <a:off x="1502018" y="20123268"/>
          <a:ext cx="4147040" cy="582617"/>
        </a:xfrm>
        <a:prstGeom prst="rect">
          <a:avLst/>
        </a:prstGeom>
      </xdr:spPr>
    </xdr:pic>
    <xdr:clientData/>
  </xdr:twoCellAnchor>
  <xdr:twoCellAnchor editAs="oneCell">
    <xdr:from>
      <xdr:col>1</xdr:col>
      <xdr:colOff>87923</xdr:colOff>
      <xdr:row>35</xdr:row>
      <xdr:rowOff>65943</xdr:rowOff>
    </xdr:from>
    <xdr:to>
      <xdr:col>3</xdr:col>
      <xdr:colOff>2038730</xdr:colOff>
      <xdr:row>35</xdr:row>
      <xdr:rowOff>886772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5CCD53-D303-8676-3CCF-57EBE49850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6147"/>
        <a:stretch/>
      </xdr:blipFill>
      <xdr:spPr>
        <a:xfrm>
          <a:off x="490904" y="21138174"/>
          <a:ext cx="7973538" cy="820829"/>
        </a:xfrm>
        <a:prstGeom prst="rect">
          <a:avLst/>
        </a:prstGeom>
      </xdr:spPr>
    </xdr:pic>
    <xdr:clientData/>
  </xdr:twoCellAnchor>
  <xdr:twoCellAnchor>
    <xdr:from>
      <xdr:col>1</xdr:col>
      <xdr:colOff>564173</xdr:colOff>
      <xdr:row>11</xdr:row>
      <xdr:rowOff>2608385</xdr:rowOff>
    </xdr:from>
    <xdr:to>
      <xdr:col>1</xdr:col>
      <xdr:colOff>578827</xdr:colOff>
      <xdr:row>16</xdr:row>
      <xdr:rowOff>36634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3338C5E7-55FB-BB7A-7A5A-5C0DACCC2309}"/>
            </a:ext>
          </a:extLst>
        </xdr:cNvPr>
        <xdr:cNvCxnSpPr/>
      </xdr:nvCxnSpPr>
      <xdr:spPr>
        <a:xfrm>
          <a:off x="967154" y="15899423"/>
          <a:ext cx="14654" cy="1502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71734</xdr:colOff>
      <xdr:row>11</xdr:row>
      <xdr:rowOff>72609</xdr:rowOff>
    </xdr:from>
    <xdr:to>
      <xdr:col>3</xdr:col>
      <xdr:colOff>1867182</xdr:colOff>
      <xdr:row>11</xdr:row>
      <xdr:rowOff>3113943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6F9C763-1690-121E-2BBE-6EBDC6D04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34" y="13363647"/>
          <a:ext cx="8272448" cy="3041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4132385</xdr:colOff>
      <xdr:row>30</xdr:row>
      <xdr:rowOff>571500</xdr:rowOff>
    </xdr:from>
    <xdr:to>
      <xdr:col>2</xdr:col>
      <xdr:colOff>14654</xdr:colOff>
      <xdr:row>30</xdr:row>
      <xdr:rowOff>571500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F36E3FD-D5C1-A61F-513C-B5B9C8EDB678}"/>
            </a:ext>
          </a:extLst>
        </xdr:cNvPr>
        <xdr:cNvCxnSpPr/>
      </xdr:nvCxnSpPr>
      <xdr:spPr>
        <a:xfrm flipH="1">
          <a:off x="4586654" y="20610635"/>
          <a:ext cx="111369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639535</xdr:colOff>
      <xdr:row>47</xdr:row>
      <xdr:rowOff>183838</xdr:rowOff>
    </xdr:from>
    <xdr:to>
      <xdr:col>2</xdr:col>
      <xdr:colOff>585106</xdr:colOff>
      <xdr:row>56</xdr:row>
      <xdr:rowOff>70312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5B1AA2B-59BD-DEA4-B16A-D171CF03E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8" y="24908017"/>
          <a:ext cx="5170714" cy="160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77754</xdr:colOff>
      <xdr:row>12</xdr:row>
      <xdr:rowOff>69970</xdr:rowOff>
    </xdr:from>
    <xdr:to>
      <xdr:col>1</xdr:col>
      <xdr:colOff>4677438</xdr:colOff>
      <xdr:row>12</xdr:row>
      <xdr:rowOff>2941148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7AE45D-AF65-2BA5-0B25-B1DBDE6DA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9" y="3131577"/>
          <a:ext cx="4599684" cy="28711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87473</xdr:colOff>
      <xdr:row>15</xdr:row>
      <xdr:rowOff>51126</xdr:rowOff>
    </xdr:from>
    <xdr:to>
      <xdr:col>4</xdr:col>
      <xdr:colOff>86892</xdr:colOff>
      <xdr:row>15</xdr:row>
      <xdr:rowOff>5058746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D4493A-1A8B-A7A8-45B2-066A0B4C1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3" y="8079340"/>
          <a:ext cx="8921817" cy="500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251418</xdr:colOff>
      <xdr:row>5</xdr:row>
      <xdr:rowOff>97193</xdr:rowOff>
    </xdr:from>
    <xdr:to>
      <xdr:col>2</xdr:col>
      <xdr:colOff>252703</xdr:colOff>
      <xdr:row>5</xdr:row>
      <xdr:rowOff>2947868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0C635A-BAFA-557D-B7FA-D5DE1450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18" y="1681453"/>
          <a:ext cx="4802663" cy="2850675"/>
        </a:xfrm>
        <a:prstGeom prst="rect">
          <a:avLst/>
        </a:prstGeom>
        <a:solidFill>
          <a:srgbClr val="FFFFFF">
            <a:shade val="85000"/>
          </a:srgbClr>
        </a:solidFill>
        <a:ln w="6350" cap="sq">
          <a:solidFill>
            <a:srgbClr val="7030A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388777</xdr:colOff>
      <xdr:row>7</xdr:row>
      <xdr:rowOff>87475</xdr:rowOff>
    </xdr:from>
    <xdr:to>
      <xdr:col>1</xdr:col>
      <xdr:colOff>3897474</xdr:colOff>
      <xdr:row>15</xdr:row>
      <xdr:rowOff>188538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A25E0E-FC36-B400-38B4-C0FC7D8B8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777" y="4986046"/>
          <a:ext cx="3907192" cy="1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48597</xdr:colOff>
      <xdr:row>22</xdr:row>
      <xdr:rowOff>192176</xdr:rowOff>
    </xdr:from>
    <xdr:to>
      <xdr:col>5</xdr:col>
      <xdr:colOff>369337</xdr:colOff>
      <xdr:row>22</xdr:row>
      <xdr:rowOff>641477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157656-F41D-49E4-868E-D62C0B9E99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73986" r="2050" b="14762"/>
        <a:stretch/>
      </xdr:blipFill>
      <xdr:spPr>
        <a:xfrm>
          <a:off x="447092" y="8677202"/>
          <a:ext cx="6589745" cy="4493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29158</xdr:colOff>
      <xdr:row>31</xdr:row>
      <xdr:rowOff>48596</xdr:rowOff>
    </xdr:from>
    <xdr:to>
      <xdr:col>3</xdr:col>
      <xdr:colOff>219658</xdr:colOff>
      <xdr:row>31</xdr:row>
      <xdr:rowOff>2106775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E303059-2DA2-6858-6119-1FD006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53" y="11352244"/>
          <a:ext cx="5157107" cy="205817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262425</xdr:colOff>
      <xdr:row>37</xdr:row>
      <xdr:rowOff>9720</xdr:rowOff>
    </xdr:from>
    <xdr:to>
      <xdr:col>1</xdr:col>
      <xdr:colOff>3348525</xdr:colOff>
      <xdr:row>37</xdr:row>
      <xdr:rowOff>1029285</xdr:rowOff>
    </xdr:to>
    <xdr:pic>
      <xdr:nvPicPr>
        <xdr:cNvPr id="6" name="Imagen 5" descr="Texto&#10;&#10;Descripción generada automáticamente">
          <a:extLst>
            <a:ext uri="{FF2B5EF4-FFF2-40B4-BE49-F238E27FC236}">
              <a16:creationId xmlns:a16="http://schemas.microsoft.com/office/drawing/2014/main" id="{4268FBF8-CBD8-2709-8954-DFE03F0E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20" y="14443011"/>
          <a:ext cx="3086100" cy="101956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1059414</xdr:colOff>
      <xdr:row>42</xdr:row>
      <xdr:rowOff>19440</xdr:rowOff>
    </xdr:from>
    <xdr:to>
      <xdr:col>1</xdr:col>
      <xdr:colOff>3783564</xdr:colOff>
      <xdr:row>42</xdr:row>
      <xdr:rowOff>958916</xdr:rowOff>
    </xdr:to>
    <xdr:pic>
      <xdr:nvPicPr>
        <xdr:cNvPr id="7" name="Imagen 6" descr="Diagrama&#10;&#10;Descripción generada automáticamente">
          <a:extLst>
            <a:ext uri="{FF2B5EF4-FFF2-40B4-BE49-F238E27FC236}">
              <a16:creationId xmlns:a16="http://schemas.microsoft.com/office/drawing/2014/main" id="{C480C6A5-5378-9D4C-2ADD-2F6E9EC8D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09" y="16386889"/>
          <a:ext cx="2724150" cy="93947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1049692</xdr:colOff>
      <xdr:row>45</xdr:row>
      <xdr:rowOff>38878</xdr:rowOff>
    </xdr:from>
    <xdr:to>
      <xdr:col>1</xdr:col>
      <xdr:colOff>4126089</xdr:colOff>
      <xdr:row>45</xdr:row>
      <xdr:rowOff>1176046</xdr:rowOff>
    </xdr:to>
    <xdr:pic>
      <xdr:nvPicPr>
        <xdr:cNvPr id="8" name="Imagen 1" descr="Diagrama&#10;&#10;Descripción generada automáticamente">
          <a:extLst>
            <a:ext uri="{FF2B5EF4-FFF2-40B4-BE49-F238E27FC236}">
              <a16:creationId xmlns:a16="http://schemas.microsoft.com/office/drawing/2014/main" id="{C675959D-F903-1B0E-09B7-03FC26D7B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187" y="18000307"/>
          <a:ext cx="3076397" cy="113716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77754</xdr:colOff>
      <xdr:row>50</xdr:row>
      <xdr:rowOff>58318</xdr:rowOff>
    </xdr:from>
    <xdr:to>
      <xdr:col>1</xdr:col>
      <xdr:colOff>2897154</xdr:colOff>
      <xdr:row>50</xdr:row>
      <xdr:rowOff>1234169</xdr:rowOff>
    </xdr:to>
    <xdr:pic>
      <xdr:nvPicPr>
        <xdr:cNvPr id="9" name="Imagen 3">
          <a:extLst>
            <a:ext uri="{FF2B5EF4-FFF2-40B4-BE49-F238E27FC236}">
              <a16:creationId xmlns:a16="http://schemas.microsoft.com/office/drawing/2014/main" id="{EE2BBFD9-A7B0-5C29-DA4C-721D38FA5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9" y="21722833"/>
          <a:ext cx="2819400" cy="1175851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38878</xdr:colOff>
      <xdr:row>56</xdr:row>
      <xdr:rowOff>221334</xdr:rowOff>
    </xdr:from>
    <xdr:ext cx="6589745" cy="497901"/>
    <xdr:pic>
      <xdr:nvPicPr>
        <xdr:cNvPr id="10" name="Imagen 9">
          <a:extLst>
            <a:ext uri="{FF2B5EF4-FFF2-40B4-BE49-F238E27FC236}">
              <a16:creationId xmlns:a16="http://schemas.microsoft.com/office/drawing/2014/main" id="{3DCB4A51-382A-48E9-98A6-5F6A32A547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57" t="84939" r="894" b="2591"/>
        <a:stretch/>
      </xdr:blipFill>
      <xdr:spPr>
        <a:xfrm>
          <a:off x="437373" y="23052176"/>
          <a:ext cx="6589745" cy="4979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twoCellAnchor editAs="oneCell">
    <xdr:from>
      <xdr:col>1</xdr:col>
      <xdr:colOff>48596</xdr:colOff>
      <xdr:row>59</xdr:row>
      <xdr:rowOff>48597</xdr:rowOff>
    </xdr:from>
    <xdr:to>
      <xdr:col>1</xdr:col>
      <xdr:colOff>3886149</xdr:colOff>
      <xdr:row>59</xdr:row>
      <xdr:rowOff>933062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3CACB07-C8F5-D265-7A85-27A2D11CC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7091" y="23919413"/>
          <a:ext cx="3837553" cy="8844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461319</xdr:colOff>
      <xdr:row>5</xdr:row>
      <xdr:rowOff>272143</xdr:rowOff>
    </xdr:from>
    <xdr:to>
      <xdr:col>9</xdr:col>
      <xdr:colOff>323037</xdr:colOff>
      <xdr:row>5</xdr:row>
      <xdr:rowOff>2764721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E1AA1A2-130A-4446-581B-39C34801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62697" y="1856403"/>
          <a:ext cx="4546462" cy="2492578"/>
        </a:xfrm>
        <a:prstGeom prst="rect">
          <a:avLst/>
        </a:prstGeom>
        <a:ln w="19050">
          <a:solidFill>
            <a:srgbClr val="7030A0"/>
          </a:solidFill>
          <a:prstDash val="dashDot"/>
        </a:ln>
      </xdr:spPr>
    </xdr:pic>
    <xdr:clientData/>
  </xdr:twoCellAnchor>
  <xdr:twoCellAnchor editAs="oneCell">
    <xdr:from>
      <xdr:col>1</xdr:col>
      <xdr:colOff>190130</xdr:colOff>
      <xdr:row>23</xdr:row>
      <xdr:rowOff>90067</xdr:rowOff>
    </xdr:from>
    <xdr:to>
      <xdr:col>4</xdr:col>
      <xdr:colOff>483542</xdr:colOff>
      <xdr:row>23</xdr:row>
      <xdr:rowOff>431284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FE5F338-23C3-4861-A9C3-E55E765A3A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77207" b="12265"/>
        <a:stretch/>
      </xdr:blipFill>
      <xdr:spPr>
        <a:xfrm>
          <a:off x="587005" y="9345192"/>
          <a:ext cx="5905225" cy="341217"/>
        </a:xfrm>
        <a:prstGeom prst="rect">
          <a:avLst/>
        </a:prstGeom>
        <a:ln w="6350">
          <a:solidFill>
            <a:srgbClr val="7030A0"/>
          </a:solidFill>
          <a:prstDash val="dashDot"/>
        </a:ln>
      </xdr:spPr>
    </xdr:pic>
    <xdr:clientData/>
  </xdr:twoCellAnchor>
  <xdr:twoCellAnchor editAs="oneCell">
    <xdr:from>
      <xdr:col>1</xdr:col>
      <xdr:colOff>524847</xdr:colOff>
      <xdr:row>57</xdr:row>
      <xdr:rowOff>77755</xdr:rowOff>
    </xdr:from>
    <xdr:to>
      <xdr:col>5</xdr:col>
      <xdr:colOff>167384</xdr:colOff>
      <xdr:row>57</xdr:row>
      <xdr:rowOff>418972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259FAA4-5D09-429F-A43D-6804600CFC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658" t="88003" r="658" b="1469"/>
        <a:stretch/>
      </xdr:blipFill>
      <xdr:spPr>
        <a:xfrm>
          <a:off x="923342" y="23841658"/>
          <a:ext cx="5911542" cy="341217"/>
        </a:xfrm>
        <a:prstGeom prst="rect">
          <a:avLst/>
        </a:prstGeom>
        <a:ln w="6350">
          <a:solidFill>
            <a:srgbClr val="7030A0"/>
          </a:solidFill>
          <a:prstDash val="dashDot"/>
        </a:ln>
      </xdr:spPr>
    </xdr:pic>
    <xdr:clientData/>
  </xdr:twoCellAnchor>
  <xdr:twoCellAnchor editAs="oneCell">
    <xdr:from>
      <xdr:col>2</xdr:col>
      <xdr:colOff>31750</xdr:colOff>
      <xdr:row>59</xdr:row>
      <xdr:rowOff>94017</xdr:rowOff>
    </xdr:from>
    <xdr:to>
      <xdr:col>8</xdr:col>
      <xdr:colOff>80104</xdr:colOff>
      <xdr:row>60</xdr:row>
      <xdr:rowOff>61705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09FB3A3-A5A0-8399-B64B-91838563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26000" y="24366892"/>
          <a:ext cx="3977417" cy="959876"/>
        </a:xfrm>
        <a:prstGeom prst="rect">
          <a:avLst/>
        </a:prstGeom>
      </xdr:spPr>
    </xdr:pic>
    <xdr:clientData/>
  </xdr:twoCellAnchor>
  <xdr:twoCellAnchor editAs="oneCell">
    <xdr:from>
      <xdr:col>1</xdr:col>
      <xdr:colOff>4183064</xdr:colOff>
      <xdr:row>49</xdr:row>
      <xdr:rowOff>23812</xdr:rowOff>
    </xdr:from>
    <xdr:to>
      <xdr:col>6</xdr:col>
      <xdr:colOff>137271</xdr:colOff>
      <xdr:row>50</xdr:row>
      <xdr:rowOff>1780313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6FD4257-5CF4-0D54-5617-1BF3625F1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79939" y="20248562"/>
          <a:ext cx="2867770" cy="194700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</xdr:colOff>
      <xdr:row>64</xdr:row>
      <xdr:rowOff>71438</xdr:rowOff>
    </xdr:from>
    <xdr:to>
      <xdr:col>4</xdr:col>
      <xdr:colOff>173904</xdr:colOff>
      <xdr:row>64</xdr:row>
      <xdr:rowOff>1909533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BE6187A-1571-41CE-0C28-E2D82ABFD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0687" y="26884313"/>
          <a:ext cx="5761905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412750</xdr:colOff>
      <xdr:row>64</xdr:row>
      <xdr:rowOff>127000</xdr:rowOff>
    </xdr:from>
    <xdr:to>
      <xdr:col>13</xdr:col>
      <xdr:colOff>373839</xdr:colOff>
      <xdr:row>64</xdr:row>
      <xdr:rowOff>1888905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3290896-8666-D282-610E-F6A13C87D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21438" y="26939875"/>
          <a:ext cx="6485714" cy="1761905"/>
        </a:xfrm>
        <a:prstGeom prst="rect">
          <a:avLst/>
        </a:prstGeom>
        <a:ln w="19050">
          <a:solidFill>
            <a:srgbClr val="7030A0"/>
          </a:solidFill>
          <a:prstDash val="dashDot"/>
        </a:ln>
      </xdr:spPr>
    </xdr:pic>
    <xdr:clientData/>
  </xdr:twoCellAnchor>
  <xdr:twoCellAnchor editAs="oneCell">
    <xdr:from>
      <xdr:col>1</xdr:col>
      <xdr:colOff>12211</xdr:colOff>
      <xdr:row>65</xdr:row>
      <xdr:rowOff>73270</xdr:rowOff>
    </xdr:from>
    <xdr:to>
      <xdr:col>5</xdr:col>
      <xdr:colOff>168031</xdr:colOff>
      <xdr:row>65</xdr:row>
      <xdr:rowOff>4553683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82D7BFC-1A68-45D5-6954-EC819025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192" y="29295482"/>
          <a:ext cx="6408127" cy="4480413"/>
        </a:xfrm>
        <a:prstGeom prst="rect">
          <a:avLst/>
        </a:prstGeom>
        <a:noFill/>
        <a:ln>
          <a:solidFill>
            <a:srgbClr val="7030A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512885</xdr:colOff>
      <xdr:row>65</xdr:row>
      <xdr:rowOff>61058</xdr:rowOff>
    </xdr:from>
    <xdr:to>
      <xdr:col>14</xdr:col>
      <xdr:colOff>175797</xdr:colOff>
      <xdr:row>65</xdr:row>
      <xdr:rowOff>4032487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5B86A59-6FA5-A245-EF63-13EE5BC1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68173" y="29283270"/>
          <a:ext cx="6257143" cy="3971429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shortcut-targets-by-id/11gcjiqsOe1zJtqVAdWn1jFRetlbKoRij/Ej.%20resultos%20(no%20mios)/Gu%25C3%25ADa_%20Griegas.pdf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../../4-%20Libros/HULLLLLLLLL%20%20%20%20%20%20--------Options%20Futures%20and%20Other%20%20Derivatives%207e%20by%20Hull%20solutions%20manual.pdf" TargetMode="External"/><Relationship Id="rId1" Type="http://schemas.openxmlformats.org/officeDocument/2006/relationships/hyperlink" Target="..\..\4-%20Libros\HULLLLLLLLL%20%20%20%20%20%20--------Options%20Futures%20and%20Other%20%20Derivatives%207e%20by%20Hull%20solutions%20manual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../../4-%20Libros/HULLLLLLLLL%20%20%20%20%20%20--------Introduccion%20a%20los%20mercados%20de%20futuros%20y%20opciones,%206ta.%20Hull,%20John.%20Pearson,%202011.pdf" TargetMode="External"/><Relationship Id="rId4" Type="http://schemas.openxmlformats.org/officeDocument/2006/relationships/hyperlink" Target="../../4-%20Libros/HULLLLLLLLL%20%20%20%20%20%20--------Options%20Futures%20and%20Other%20%20Derivatives%207e%20by%20Hull%20solutions%20manu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8A95-F88A-4509-BBCB-A39C365CA3CD}">
  <dimension ref="A1:Z53"/>
  <sheetViews>
    <sheetView tabSelected="1" topLeftCell="A6" zoomScale="115" zoomScaleNormal="115" workbookViewId="0">
      <selection activeCell="B76" sqref="B76"/>
    </sheetView>
  </sheetViews>
  <sheetFormatPr baseColWidth="10" defaultRowHeight="15" x14ac:dyDescent="0.25"/>
  <cols>
    <col min="1" max="1" width="6.85546875" customWidth="1"/>
    <col min="2" max="2" width="78.42578125" customWidth="1"/>
    <col min="3" max="3" width="11.85546875" bestFit="1" customWidth="1"/>
    <col min="4" max="4" width="38" customWidth="1"/>
    <col min="6" max="6" width="16.7109375" bestFit="1" customWidth="1"/>
  </cols>
  <sheetData>
    <row r="1" spans="1:26" ht="46.5" x14ac:dyDescent="0.7">
      <c r="A1" s="5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10</v>
      </c>
    </row>
    <row r="3" spans="1:26" s="18" customFormat="1" ht="31.5" customHeight="1" x14ac:dyDescent="0.25">
      <c r="A3" s="18" t="s">
        <v>11</v>
      </c>
      <c r="C3" s="18" t="s">
        <v>13</v>
      </c>
    </row>
    <row r="4" spans="1:26" x14ac:dyDescent="0.25">
      <c r="A4" s="17" t="s">
        <v>8</v>
      </c>
    </row>
    <row r="5" spans="1:26" ht="244.5" customHeight="1" x14ac:dyDescent="0.25">
      <c r="B5" s="12"/>
    </row>
    <row r="6" spans="1:26" ht="409.5" customHeight="1" x14ac:dyDescent="0.25"/>
    <row r="7" spans="1:26" ht="46.5" x14ac:dyDescent="0.7">
      <c r="A7" s="5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8" t="s">
        <v>12</v>
      </c>
      <c r="B8" s="18"/>
      <c r="C8" s="18" t="s">
        <v>14</v>
      </c>
      <c r="D8" s="18"/>
    </row>
    <row r="9" spans="1:26" ht="191.25" customHeight="1" x14ac:dyDescent="0.25"/>
    <row r="10" spans="1:26" x14ac:dyDescent="0.25">
      <c r="B10" s="15"/>
    </row>
    <row r="11" spans="1:26" x14ac:dyDescent="0.25">
      <c r="B11" s="19" t="s">
        <v>15</v>
      </c>
    </row>
    <row r="12" spans="1:26" ht="251.25" customHeight="1" x14ac:dyDescent="0.25">
      <c r="A12" s="16"/>
      <c r="E12" s="20" t="s">
        <v>16</v>
      </c>
    </row>
    <row r="14" spans="1:26" ht="24" x14ac:dyDescent="0.25">
      <c r="A14" s="28" t="s">
        <v>28</v>
      </c>
      <c r="B14" s="20" t="s">
        <v>29</v>
      </c>
    </row>
    <row r="15" spans="1:26" x14ac:dyDescent="0.25">
      <c r="A15" s="29"/>
      <c r="B15" s="21" t="s">
        <v>30</v>
      </c>
    </row>
    <row r="16" spans="1:26" x14ac:dyDescent="0.25">
      <c r="A16" s="30" t="s">
        <v>31</v>
      </c>
      <c r="B16" s="13"/>
      <c r="F16" s="55" t="s">
        <v>45</v>
      </c>
      <c r="G16" s="55"/>
    </row>
    <row r="17" spans="1:7" x14ac:dyDescent="0.25">
      <c r="A17" s="28" t="s">
        <v>26</v>
      </c>
      <c r="B17" s="23" t="s">
        <v>17</v>
      </c>
      <c r="C17" s="24"/>
      <c r="D17" s="24"/>
      <c r="F17" s="35" t="s">
        <v>39</v>
      </c>
      <c r="G17" s="33">
        <v>0.2</v>
      </c>
    </row>
    <row r="18" spans="1:7" x14ac:dyDescent="0.25">
      <c r="A18" s="29"/>
      <c r="B18" s="25" t="s">
        <v>32</v>
      </c>
      <c r="C18" s="24"/>
      <c r="D18" s="24"/>
      <c r="F18" s="35" t="s">
        <v>40</v>
      </c>
      <c r="G18" s="34">
        <v>0.25</v>
      </c>
    </row>
    <row r="19" spans="1:7" x14ac:dyDescent="0.25">
      <c r="A19" s="29"/>
      <c r="B19" s="26" t="s">
        <v>18</v>
      </c>
      <c r="C19" s="24"/>
      <c r="D19" s="24"/>
      <c r="F19" s="35" t="s">
        <v>41</v>
      </c>
      <c r="G19" s="34">
        <v>0.05</v>
      </c>
    </row>
    <row r="20" spans="1:7" x14ac:dyDescent="0.25">
      <c r="A20" s="29"/>
      <c r="B20" s="27" t="s">
        <v>19</v>
      </c>
      <c r="C20" s="24"/>
      <c r="D20" s="24"/>
      <c r="F20" s="35" t="s">
        <v>42</v>
      </c>
      <c r="G20" s="34">
        <v>20</v>
      </c>
    </row>
    <row r="21" spans="1:7" x14ac:dyDescent="0.25">
      <c r="A21" s="29" t="s">
        <v>43</v>
      </c>
      <c r="B21" s="25" t="s">
        <v>20</v>
      </c>
      <c r="C21" s="24"/>
      <c r="D21" s="24"/>
      <c r="F21" s="35" t="s">
        <v>46</v>
      </c>
      <c r="G21" s="34">
        <v>21</v>
      </c>
    </row>
    <row r="22" spans="1:7" x14ac:dyDescent="0.25">
      <c r="A22" s="29"/>
      <c r="B22" s="25"/>
      <c r="C22" s="24"/>
      <c r="D22" s="24"/>
      <c r="F22" s="35" t="s">
        <v>44</v>
      </c>
      <c r="G22" s="34">
        <f>6/12</f>
        <v>0.5</v>
      </c>
    </row>
    <row r="23" spans="1:7" x14ac:dyDescent="0.25">
      <c r="A23" s="29"/>
      <c r="B23" s="26" t="s">
        <v>21</v>
      </c>
      <c r="C23" s="24"/>
      <c r="D23" s="24"/>
    </row>
    <row r="24" spans="1:7" x14ac:dyDescent="0.25">
      <c r="A24" s="29"/>
      <c r="B24" s="15"/>
    </row>
    <row r="25" spans="1:7" x14ac:dyDescent="0.25">
      <c r="A25" s="29"/>
      <c r="B25" s="31" t="s">
        <v>33</v>
      </c>
    </row>
    <row r="26" spans="1:7" x14ac:dyDescent="0.25">
      <c r="A26" s="29"/>
      <c r="B26" s="31" t="s">
        <v>22</v>
      </c>
    </row>
    <row r="27" spans="1:7" ht="15.75" x14ac:dyDescent="0.25">
      <c r="A27" s="29"/>
      <c r="B27" s="31" t="s">
        <v>34</v>
      </c>
    </row>
    <row r="28" spans="1:7" x14ac:dyDescent="0.25">
      <c r="A28" s="29"/>
      <c r="B28" s="31"/>
    </row>
    <row r="29" spans="1:7" x14ac:dyDescent="0.25">
      <c r="A29" s="29"/>
      <c r="B29" s="31" t="s">
        <v>23</v>
      </c>
    </row>
    <row r="30" spans="1:7" x14ac:dyDescent="0.25">
      <c r="A30" s="29"/>
      <c r="B30" s="31" t="s">
        <v>24</v>
      </c>
    </row>
    <row r="31" spans="1:7" ht="51.75" customHeight="1" x14ac:dyDescent="0.25">
      <c r="A31" s="29"/>
      <c r="C31" s="32" t="s">
        <v>35</v>
      </c>
    </row>
    <row r="32" spans="1:7" x14ac:dyDescent="0.25">
      <c r="A32" s="29"/>
      <c r="C32">
        <f>LN(G20)+(G17-G22*G18^2)*G22</f>
        <v>3.0801072735539909</v>
      </c>
      <c r="D32" s="17" t="s">
        <v>47</v>
      </c>
    </row>
    <row r="33" spans="1:4" x14ac:dyDescent="0.25">
      <c r="C33">
        <f>G18^2*G22</f>
        <v>3.125E-2</v>
      </c>
      <c r="D33" s="17" t="s">
        <v>48</v>
      </c>
    </row>
    <row r="34" spans="1:4" x14ac:dyDescent="0.25">
      <c r="A34" s="29"/>
    </row>
    <row r="35" spans="1:4" x14ac:dyDescent="0.25">
      <c r="A35" s="28" t="s">
        <v>27</v>
      </c>
      <c r="B35" s="22" t="s">
        <v>25</v>
      </c>
    </row>
    <row r="36" spans="1:4" ht="75.75" customHeight="1" x14ac:dyDescent="0.25">
      <c r="A36" s="29"/>
    </row>
    <row r="37" spans="1:4" ht="16.5" x14ac:dyDescent="0.25">
      <c r="A37" s="29"/>
      <c r="B37" s="14" t="s">
        <v>36</v>
      </c>
    </row>
    <row r="38" spans="1:4" x14ac:dyDescent="0.25">
      <c r="A38" s="29"/>
      <c r="B38" s="22" t="s">
        <v>37</v>
      </c>
    </row>
    <row r="39" spans="1:4" ht="16.5" x14ac:dyDescent="0.25">
      <c r="A39" s="29"/>
      <c r="B39" s="14" t="s">
        <v>38</v>
      </c>
      <c r="C39">
        <f>+LN(21)</f>
        <v>3.044522437723423</v>
      </c>
    </row>
    <row r="40" spans="1:4" x14ac:dyDescent="0.25">
      <c r="A40" s="29"/>
      <c r="B40" s="22" t="s">
        <v>49</v>
      </c>
      <c r="C40">
        <f>+C32</f>
        <v>3.0801072735539909</v>
      </c>
    </row>
    <row r="41" spans="1:4" ht="16.5" x14ac:dyDescent="0.25">
      <c r="B41" s="14" t="s">
        <v>50</v>
      </c>
      <c r="C41">
        <f>SQRT(C33)</f>
        <v>0.17677669529663689</v>
      </c>
      <c r="D41" s="17" t="s">
        <v>51</v>
      </c>
    </row>
    <row r="42" spans="1:4" ht="30" x14ac:dyDescent="0.25">
      <c r="B42" s="22" t="s">
        <v>52</v>
      </c>
    </row>
    <row r="44" spans="1:4" x14ac:dyDescent="0.25">
      <c r="B44" s="17" t="s">
        <v>53</v>
      </c>
    </row>
    <row r="45" spans="1:4" x14ac:dyDescent="0.25">
      <c r="B45" s="36" t="s">
        <v>54</v>
      </c>
    </row>
    <row r="46" spans="1:4" x14ac:dyDescent="0.25">
      <c r="B46" s="36" t="s">
        <v>55</v>
      </c>
      <c r="C46">
        <f>(C39-C40)/C41</f>
        <v>-0.20129822978563688</v>
      </c>
    </row>
    <row r="47" spans="1:4" x14ac:dyDescent="0.25">
      <c r="B47" s="36" t="s">
        <v>56</v>
      </c>
      <c r="C47">
        <f>_xlfn.NORM.DIST(C46,0,1,TRUE)</f>
        <v>0.4202326933313516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mergeCells count="1">
    <mergeCell ref="F16:G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9C93-7A10-4BA0-987B-819CEFD796A8}">
  <dimension ref="A1:Z49"/>
  <sheetViews>
    <sheetView zoomScale="98" zoomScaleNormal="98" workbookViewId="0">
      <selection activeCell="B14" sqref="B14"/>
    </sheetView>
  </sheetViews>
  <sheetFormatPr baseColWidth="10" defaultRowHeight="15" x14ac:dyDescent="0.25"/>
  <cols>
    <col min="1" max="1" width="6" customWidth="1"/>
    <col min="2" max="2" width="78.42578125" customWidth="1"/>
    <col min="4" max="4" width="38" customWidth="1"/>
  </cols>
  <sheetData>
    <row r="1" spans="1:26" ht="46.5" x14ac:dyDescent="0.7">
      <c r="A1" s="5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6</v>
      </c>
    </row>
    <row r="3" spans="1:26" x14ac:dyDescent="0.25">
      <c r="A3" s="4" t="s">
        <v>0</v>
      </c>
      <c r="B3" t="s">
        <v>2</v>
      </c>
    </row>
    <row r="4" spans="1:26" x14ac:dyDescent="0.25">
      <c r="A4" s="4" t="s">
        <v>0</v>
      </c>
      <c r="B4" t="s">
        <v>3</v>
      </c>
    </row>
    <row r="5" spans="1:26" x14ac:dyDescent="0.25">
      <c r="A5" s="4" t="s">
        <v>0</v>
      </c>
      <c r="B5" t="s">
        <v>4</v>
      </c>
    </row>
    <row r="6" spans="1:26" x14ac:dyDescent="0.25">
      <c r="A6" s="4" t="s">
        <v>0</v>
      </c>
      <c r="B6" t="s">
        <v>5</v>
      </c>
    </row>
    <row r="9" spans="1:26" ht="15.75" thickBot="1" x14ac:dyDescent="0.3">
      <c r="B9" s="11"/>
    </row>
    <row r="10" spans="1:26" s="10" customFormat="1" ht="31.5" customHeight="1" thickBot="1" x14ac:dyDescent="0.3"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6" customFormat="1" ht="24.75" customHeight="1" thickBot="1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17" t="s">
        <v>8</v>
      </c>
    </row>
    <row r="13" spans="1:26" ht="244.5" customHeight="1" x14ac:dyDescent="0.25">
      <c r="B13" s="12"/>
    </row>
    <row r="14" spans="1:26" ht="130.5" customHeight="1" thickBot="1" x14ac:dyDescent="0.3"/>
    <row r="15" spans="1:26" ht="15.75" thickBot="1" x14ac:dyDescent="0.3">
      <c r="A15" s="56" t="s">
        <v>7</v>
      </c>
      <c r="B15" s="57"/>
      <c r="C15" s="57"/>
      <c r="D15" s="57"/>
      <c r="E15" s="57"/>
    </row>
    <row r="16" spans="1:26" ht="409.5" customHeight="1" x14ac:dyDescent="0.25"/>
    <row r="17" spans="2:2" ht="16.5" x14ac:dyDescent="0.25">
      <c r="B17" s="14"/>
    </row>
    <row r="18" spans="2:2" ht="15.75" customHeight="1" x14ac:dyDescent="0.25">
      <c r="B18" s="13"/>
    </row>
    <row r="19" spans="2:2" ht="16.5" x14ac:dyDescent="0.25">
      <c r="B19" s="14"/>
    </row>
    <row r="20" spans="2:2" x14ac:dyDescent="0.25">
      <c r="B20" s="15"/>
    </row>
    <row r="21" spans="2:2" ht="16.5" x14ac:dyDescent="0.25">
      <c r="B21" s="16"/>
    </row>
    <row r="22" spans="2:2" ht="16.5" x14ac:dyDescent="0.25">
      <c r="B22" s="16"/>
    </row>
    <row r="23" spans="2:2" ht="16.5" x14ac:dyDescent="0.25">
      <c r="B23" s="16"/>
    </row>
    <row r="24" spans="2:2" ht="16.5" x14ac:dyDescent="0.25">
      <c r="B24" s="16"/>
    </row>
    <row r="25" spans="2:2" ht="16.5" x14ac:dyDescent="0.25">
      <c r="B25" s="16"/>
    </row>
    <row r="26" spans="2:2" x14ac:dyDescent="0.25">
      <c r="B26" s="13"/>
    </row>
    <row r="27" spans="2:2" ht="16.5" x14ac:dyDescent="0.25">
      <c r="B27" s="14"/>
    </row>
    <row r="28" spans="2:2" x14ac:dyDescent="0.25">
      <c r="B28" s="13"/>
    </row>
    <row r="29" spans="2:2" ht="16.5" x14ac:dyDescent="0.25">
      <c r="B29" s="14"/>
    </row>
    <row r="30" spans="2:2" x14ac:dyDescent="0.25">
      <c r="B30" s="13"/>
    </row>
    <row r="31" spans="2:2" ht="16.5" x14ac:dyDescent="0.25">
      <c r="B31" s="14"/>
    </row>
    <row r="32" spans="2:2" x14ac:dyDescent="0.25">
      <c r="B32" s="13"/>
    </row>
    <row r="33" spans="2:2" ht="16.5" x14ac:dyDescent="0.25">
      <c r="B33" s="14"/>
    </row>
    <row r="34" spans="2:2" x14ac:dyDescent="0.25">
      <c r="B34" s="15"/>
    </row>
    <row r="35" spans="2:2" ht="16.5" x14ac:dyDescent="0.25">
      <c r="B35" s="16"/>
    </row>
    <row r="36" spans="2:2" ht="16.5" x14ac:dyDescent="0.25">
      <c r="B36" s="16"/>
    </row>
    <row r="37" spans="2:2" ht="16.5" x14ac:dyDescent="0.25">
      <c r="B37" s="16"/>
    </row>
    <row r="38" spans="2:2" ht="16.5" x14ac:dyDescent="0.25">
      <c r="B38" s="16"/>
    </row>
    <row r="39" spans="2:2" ht="16.5" x14ac:dyDescent="0.25">
      <c r="B39" s="16"/>
    </row>
    <row r="40" spans="2:2" x14ac:dyDescent="0.25">
      <c r="B40" s="13"/>
    </row>
    <row r="41" spans="2:2" ht="16.5" x14ac:dyDescent="0.25">
      <c r="B41" s="14"/>
    </row>
    <row r="42" spans="2:2" x14ac:dyDescent="0.25">
      <c r="B42" s="13"/>
    </row>
    <row r="43" spans="2:2" ht="16.5" x14ac:dyDescent="0.25">
      <c r="B43" s="14"/>
    </row>
    <row r="44" spans="2:2" x14ac:dyDescent="0.25">
      <c r="B44" s="13"/>
    </row>
    <row r="45" spans="2:2" ht="16.5" x14ac:dyDescent="0.25">
      <c r="B45" s="14"/>
    </row>
    <row r="46" spans="2:2" x14ac:dyDescent="0.25">
      <c r="B46" s="13"/>
    </row>
    <row r="47" spans="2:2" ht="16.5" x14ac:dyDescent="0.25">
      <c r="B47" s="14"/>
    </row>
    <row r="48" spans="2:2" x14ac:dyDescent="0.25">
      <c r="B48" s="13"/>
    </row>
    <row r="49" spans="2:2" ht="16.5" x14ac:dyDescent="0.25">
      <c r="B49" s="14"/>
    </row>
  </sheetData>
  <mergeCells count="1">
    <mergeCell ref="A15:E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0CD2-BF7C-4180-86CC-F85666923D28}">
  <dimension ref="A1:Z66"/>
  <sheetViews>
    <sheetView topLeftCell="B1" zoomScale="110" zoomScaleNormal="110" workbookViewId="0">
      <selection activeCell="F18" sqref="F18"/>
    </sheetView>
  </sheetViews>
  <sheetFormatPr baseColWidth="10" defaultRowHeight="15" x14ac:dyDescent="0.25"/>
  <cols>
    <col min="1" max="1" width="6" customWidth="1"/>
    <col min="2" max="2" width="66" customWidth="1"/>
    <col min="3" max="3" width="8.42578125" bestFit="1" customWidth="1"/>
    <col min="4" max="7" width="9.7109375" customWidth="1"/>
  </cols>
  <sheetData>
    <row r="1" spans="1:26" ht="46.5" x14ac:dyDescent="0.7">
      <c r="A1" s="5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/>
      <c r="B2" s="52" t="s">
        <v>98</v>
      </c>
    </row>
    <row r="3" spans="1:26" x14ac:dyDescent="0.25">
      <c r="A3" s="2"/>
      <c r="B3" s="52" t="s">
        <v>95</v>
      </c>
    </row>
    <row r="4" spans="1:26" ht="15.75" thickBot="1" x14ac:dyDescent="0.3">
      <c r="A4" s="4"/>
      <c r="B4" s="52" t="s">
        <v>99</v>
      </c>
    </row>
    <row r="5" spans="1:26" s="10" customFormat="1" ht="31.5" customHeight="1" thickBot="1" x14ac:dyDescent="0.3">
      <c r="A5" s="56" t="s">
        <v>89</v>
      </c>
      <c r="B5" s="57"/>
      <c r="C5" s="57"/>
      <c r="D5" s="57"/>
      <c r="E5" s="57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40.75" customHeight="1" x14ac:dyDescent="0.25">
      <c r="F6" t="s">
        <v>93</v>
      </c>
    </row>
    <row r="7" spans="1:26" s="42" customFormat="1" ht="20.25" customHeight="1" x14ac:dyDescent="0.25">
      <c r="B7" s="42" t="s">
        <v>61</v>
      </c>
    </row>
    <row r="9" spans="1:26" x14ac:dyDescent="0.25">
      <c r="B9" s="38"/>
      <c r="C9" s="39" t="s">
        <v>60</v>
      </c>
      <c r="D9" s="59" t="s">
        <v>59</v>
      </c>
      <c r="E9" s="62" t="s">
        <v>58</v>
      </c>
      <c r="F9" s="64" t="s">
        <v>57</v>
      </c>
    </row>
    <row r="10" spans="1:26" x14ac:dyDescent="0.25">
      <c r="B10" s="41" t="s">
        <v>62</v>
      </c>
      <c r="C10" s="40">
        <v>-1000</v>
      </c>
      <c r="D10" s="60">
        <v>0.5</v>
      </c>
      <c r="E10" s="63">
        <v>2.2000000000000002</v>
      </c>
      <c r="F10" s="65">
        <v>1.8</v>
      </c>
    </row>
    <row r="11" spans="1:26" ht="15.75" customHeight="1" x14ac:dyDescent="0.25">
      <c r="B11" s="41" t="s">
        <v>62</v>
      </c>
      <c r="C11" s="40">
        <v>-500</v>
      </c>
      <c r="D11" s="60">
        <v>0.8</v>
      </c>
      <c r="E11" s="63">
        <v>0.6</v>
      </c>
      <c r="F11" s="65">
        <v>0.2</v>
      </c>
    </row>
    <row r="12" spans="1:26" x14ac:dyDescent="0.25">
      <c r="B12" s="41" t="s">
        <v>63</v>
      </c>
      <c r="C12" s="40">
        <v>-2000</v>
      </c>
      <c r="D12" s="61">
        <v>-0.4</v>
      </c>
      <c r="E12" s="63">
        <v>1.3</v>
      </c>
      <c r="F12" s="65">
        <v>0.7</v>
      </c>
    </row>
    <row r="13" spans="1:26" x14ac:dyDescent="0.25">
      <c r="B13" s="41" t="s">
        <v>62</v>
      </c>
      <c r="C13" s="40">
        <v>-500</v>
      </c>
      <c r="D13" s="60">
        <v>0.7</v>
      </c>
      <c r="E13" s="63">
        <v>1.8</v>
      </c>
      <c r="F13" s="65">
        <v>1.4</v>
      </c>
    </row>
    <row r="14" spans="1:26" ht="16.5" x14ac:dyDescent="0.25">
      <c r="B14" s="16"/>
    </row>
    <row r="15" spans="1:26" ht="16.5" x14ac:dyDescent="0.25">
      <c r="B15" s="16"/>
    </row>
    <row r="16" spans="1:26" ht="16.5" x14ac:dyDescent="0.25">
      <c r="B16" s="16"/>
    </row>
    <row r="17" spans="1:6" ht="16.5" x14ac:dyDescent="0.25">
      <c r="B17" s="16"/>
    </row>
    <row r="18" spans="1:6" x14ac:dyDescent="0.25">
      <c r="B18" s="66" t="s">
        <v>65</v>
      </c>
      <c r="C18" s="67">
        <f>$C$10*D10+$C$11*D11+$C$12*D12+$C$13*D13</f>
        <v>-450</v>
      </c>
      <c r="D18" s="67"/>
      <c r="E18" s="67"/>
      <c r="F18" t="s">
        <v>69</v>
      </c>
    </row>
    <row r="19" spans="1:6" x14ac:dyDescent="0.25">
      <c r="B19" s="66" t="s">
        <v>66</v>
      </c>
      <c r="C19" s="67"/>
      <c r="D19" s="67">
        <f>$C$10*E10+$C$11*E11+$C$12*E12+$C$13*E13</f>
        <v>-6000</v>
      </c>
      <c r="E19" s="67"/>
    </row>
    <row r="20" spans="1:6" x14ac:dyDescent="0.25">
      <c r="B20" s="66" t="s">
        <v>67</v>
      </c>
      <c r="C20" s="67"/>
      <c r="D20" s="67"/>
      <c r="E20" s="67">
        <f>$C$10*F10+$C$11*F11+$C$12*F12+$C$13*F13</f>
        <v>-4000</v>
      </c>
    </row>
    <row r="21" spans="1:6" ht="60" x14ac:dyDescent="0.25">
      <c r="B21" s="37" t="s">
        <v>68</v>
      </c>
    </row>
    <row r="22" spans="1:6" ht="16.5" x14ac:dyDescent="0.25">
      <c r="B22" s="14"/>
    </row>
    <row r="23" spans="1:6" s="44" customFormat="1" ht="68.25" customHeight="1" x14ac:dyDescent="0.25">
      <c r="A23" s="43"/>
      <c r="B23" s="43" t="s">
        <v>70</v>
      </c>
      <c r="C23" s="43"/>
      <c r="D23" s="43"/>
      <c r="E23" s="43"/>
      <c r="F23" s="43"/>
    </row>
    <row r="24" spans="1:6" ht="37.5" customHeight="1" x14ac:dyDescent="0.25"/>
    <row r="25" spans="1:6" ht="45" x14ac:dyDescent="0.25">
      <c r="B25" s="37" t="s">
        <v>71</v>
      </c>
    </row>
    <row r="26" spans="1:6" ht="16.5" x14ac:dyDescent="0.25">
      <c r="B26" s="14"/>
    </row>
    <row r="27" spans="1:6" x14ac:dyDescent="0.25">
      <c r="B27" s="45" t="s">
        <v>72</v>
      </c>
    </row>
    <row r="28" spans="1:6" x14ac:dyDescent="0.25">
      <c r="B28" s="45" t="s">
        <v>73</v>
      </c>
    </row>
    <row r="29" spans="1:6" x14ac:dyDescent="0.25">
      <c r="B29" s="45" t="s">
        <v>74</v>
      </c>
    </row>
    <row r="30" spans="1:6" x14ac:dyDescent="0.25">
      <c r="B30" s="45" t="s">
        <v>75</v>
      </c>
    </row>
    <row r="31" spans="1:6" x14ac:dyDescent="0.25">
      <c r="B31" s="45" t="s">
        <v>76</v>
      </c>
    </row>
    <row r="32" spans="1:6" ht="170.25" customHeight="1" x14ac:dyDescent="0.25"/>
    <row r="33" spans="2:3" x14ac:dyDescent="0.25">
      <c r="B33" s="45"/>
    </row>
    <row r="34" spans="2:3" x14ac:dyDescent="0.25">
      <c r="B34" s="45" t="s">
        <v>77</v>
      </c>
    </row>
    <row r="35" spans="2:3" x14ac:dyDescent="0.25">
      <c r="B35" s="45" t="s">
        <v>78</v>
      </c>
    </row>
    <row r="36" spans="2:3" x14ac:dyDescent="0.25">
      <c r="B36" s="45"/>
    </row>
    <row r="37" spans="2:3" x14ac:dyDescent="0.25">
      <c r="B37" s="45" t="s">
        <v>79</v>
      </c>
    </row>
    <row r="38" spans="2:3" ht="90.75" customHeight="1" x14ac:dyDescent="0.25"/>
    <row r="39" spans="2:3" x14ac:dyDescent="0.25">
      <c r="B39" s="45"/>
    </row>
    <row r="40" spans="2:3" x14ac:dyDescent="0.25">
      <c r="B40" s="45"/>
    </row>
    <row r="41" spans="2:3" x14ac:dyDescent="0.25">
      <c r="B41" s="45" t="s">
        <v>80</v>
      </c>
    </row>
    <row r="42" spans="2:3" x14ac:dyDescent="0.25">
      <c r="B42" s="46" t="s">
        <v>81</v>
      </c>
    </row>
    <row r="43" spans="2:3" ht="95.25" customHeight="1" x14ac:dyDescent="0.25">
      <c r="B43" s="47" t="s">
        <v>82</v>
      </c>
    </row>
    <row r="44" spans="2:3" x14ac:dyDescent="0.25">
      <c r="B44" s="46"/>
    </row>
    <row r="45" spans="2:3" x14ac:dyDescent="0.25">
      <c r="B45" s="46" t="s">
        <v>83</v>
      </c>
    </row>
    <row r="46" spans="2:3" ht="124.5" customHeight="1" x14ac:dyDescent="0.25">
      <c r="C46" s="58" t="s">
        <v>101</v>
      </c>
    </row>
    <row r="47" spans="2:3" x14ac:dyDescent="0.25">
      <c r="B47" s="48" t="s">
        <v>84</v>
      </c>
    </row>
    <row r="48" spans="2:3" x14ac:dyDescent="0.25">
      <c r="B48" t="s">
        <v>100</v>
      </c>
    </row>
    <row r="49" spans="1:26" x14ac:dyDescent="0.25">
      <c r="B49" s="49" t="s">
        <v>85</v>
      </c>
    </row>
    <row r="50" spans="1:26" x14ac:dyDescent="0.25">
      <c r="B50" s="45" t="s">
        <v>86</v>
      </c>
    </row>
    <row r="51" spans="1:26" ht="145.5" customHeight="1" x14ac:dyDescent="0.25">
      <c r="I51" s="54" t="s">
        <v>97</v>
      </c>
    </row>
    <row r="52" spans="1:26" ht="18.75" x14ac:dyDescent="0.25">
      <c r="B52" s="50" t="s">
        <v>88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spans="1:26" x14ac:dyDescent="0.25">
      <c r="B53" s="45"/>
    </row>
    <row r="54" spans="1:26" x14ac:dyDescent="0.25">
      <c r="B54" s="45"/>
    </row>
    <row r="56" spans="1:26" x14ac:dyDescent="0.25">
      <c r="B56" s="45"/>
    </row>
    <row r="57" spans="1:26" s="44" customFormat="1" ht="68.25" customHeight="1" x14ac:dyDescent="0.25">
      <c r="A57" s="43"/>
      <c r="B57" s="43"/>
      <c r="C57" s="43"/>
      <c r="D57" s="43"/>
      <c r="E57" s="43"/>
      <c r="F57" s="43"/>
    </row>
    <row r="58" spans="1:26" ht="41.25" customHeight="1" x14ac:dyDescent="0.25"/>
    <row r="59" spans="1:26" x14ac:dyDescent="0.25">
      <c r="A59" t="s">
        <v>92</v>
      </c>
      <c r="B59" s="45" t="s">
        <v>87</v>
      </c>
    </row>
    <row r="60" spans="1:26" ht="78" customHeight="1" x14ac:dyDescent="0.25">
      <c r="A60" t="s">
        <v>92</v>
      </c>
      <c r="B60" s="45"/>
      <c r="J60" s="54" t="s">
        <v>96</v>
      </c>
    </row>
    <row r="62" spans="1:26" ht="15.75" thickBot="1" x14ac:dyDescent="0.3"/>
    <row r="63" spans="1:26" s="10" customFormat="1" ht="31.5" customHeight="1" thickBot="1" x14ac:dyDescent="0.3">
      <c r="A63" s="56" t="s">
        <v>90</v>
      </c>
      <c r="B63" s="57"/>
      <c r="C63" s="57"/>
      <c r="D63" s="57"/>
      <c r="E63" s="5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B64" t="s">
        <v>91</v>
      </c>
      <c r="C64" s="52" t="s">
        <v>95</v>
      </c>
    </row>
    <row r="65" spans="15:15" ht="174.75" customHeight="1" x14ac:dyDescent="0.25">
      <c r="O65" s="53" t="s">
        <v>94</v>
      </c>
    </row>
    <row r="66" spans="15:15" ht="369" customHeight="1" x14ac:dyDescent="0.25"/>
  </sheetData>
  <mergeCells count="2">
    <mergeCell ref="A5:E5"/>
    <mergeCell ref="A63:E63"/>
  </mergeCells>
  <hyperlinks>
    <hyperlink ref="O65" r:id="rId1" xr:uid="{AEB55E63-23F7-4017-A082-C035245551AB}"/>
    <hyperlink ref="C64" r:id="rId2" display="../../4- Libros/HULLLLLLLLL      --------Options Futures and Other  Derivatives 7e by Hull solutions manual.pdf" xr:uid="{ECA9CF5F-F469-4822-85FE-65E01994178E}"/>
    <hyperlink ref="B2" r:id="rId3" display="../../../../../../../.shortcut-targets-by-id/11gcjiqsOe1zJtqVAdWn1jFRetlbKoRij/Ej. resultos (no mios)/Gu%25C3%25ADa_ Griegas.pdf" xr:uid="{28F1B332-450F-4A0E-BF75-131DE8FA1194}"/>
    <hyperlink ref="B3" r:id="rId4" display="../../4- Libros/HULLLLLLLLL      --------Options Futures and Other  Derivatives 7e by Hull solutions manual.pdf" xr:uid="{0CC3D625-DAE5-4B81-975F-67B8FB9F0192}"/>
    <hyperlink ref="B4" r:id="rId5" display="../../4- Libros/HULLLLLLLLL      --------Introduccion a los mercados de futuros y opciones, 6ta. Hull, John. Pearson, 2011.pdf" xr:uid="{396686E4-A673-4761-B3C3-3B57DF0F9B69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ppt10 BS</vt:lpstr>
      <vt:lpstr>ppt¡ procesos</vt:lpstr>
      <vt:lpstr>ppt11 LGriegas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</dc:creator>
  <cp:lastModifiedBy>shei lu</cp:lastModifiedBy>
  <dcterms:created xsi:type="dcterms:W3CDTF">2023-03-29T01:18:07Z</dcterms:created>
  <dcterms:modified xsi:type="dcterms:W3CDTF">2023-06-12T04:22:46Z</dcterms:modified>
</cp:coreProperties>
</file>