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hreekant Sharma\Desktop\"/>
    </mc:Choice>
  </mc:AlternateContent>
  <bookViews>
    <workbookView xWindow="-15" yWindow="5565" windowWidth="12120" windowHeight="2820"/>
  </bookViews>
  <sheets>
    <sheet name="Marketing Budget Plan" sheetId="7" r:id="rId1"/>
    <sheet name="Budget Plan Chart" sheetId="9" r:id="rId2"/>
  </sheets>
  <definedNames>
    <definedName name="_xlnm._FilterDatabase" localSheetId="0" hidden="1">'Marketing Budget Plan'!$A$4:$D$8</definedName>
    <definedName name="_xlnm.Print_Titles" localSheetId="0">'Marketing Budget Plan'!$2:$2</definedName>
  </definedNames>
  <calcPr calcId="152511"/>
  <customWorkbookViews>
    <customWorkbookView name="darcie - Personal View" guid="{EEDD1B77-D165-48DB-B06A-8BE20C52DE8D}" mergeInterval="0" personalView="1" maximized="1" windowWidth="1020" windowHeight="592" activeSheetId="1"/>
    <customWorkbookView name="Astrid Klopsch - Personal View" guid="{436D111F-628A-46A2-A6BF-7830CC8DF5B7}" mergeInterval="0" personalView="1" maximized="1" windowWidth="988" windowHeight="369" activeSheetId="1"/>
    <customWorkbookView name="Eileen  Brewer - Personal View" guid="{CCE102FF-7A4A-40A9-B3BE-A5FD62318598}" mergeInterval="0" personalView="1" maximized="1" windowWidth="984" windowHeight="558" activeSheetId="1"/>
    <customWorkbookView name="Astrid - Personal View" guid="{BAAEBD33-55A1-4BE1-819C-02523CC96E6A}" mergeInterval="0" personalView="1" maximized="1" windowWidth="1003" windowHeight="233" activeSheetId="1"/>
  </customWorkbookViews>
</workbook>
</file>

<file path=xl/calcChain.xml><?xml version="1.0" encoding="utf-8"?>
<calcChain xmlns="http://schemas.openxmlformats.org/spreadsheetml/2006/main">
  <c r="D18" i="7" l="1"/>
  <c r="C27" i="7"/>
  <c r="D27" i="7" s="1"/>
  <c r="D32" i="7"/>
  <c r="D33" i="7"/>
  <c r="D34" i="7"/>
  <c r="D35" i="7"/>
  <c r="D39" i="7"/>
  <c r="D40" i="7"/>
  <c r="D41" i="7"/>
  <c r="D42" i="7"/>
  <c r="D43" i="7"/>
  <c r="D44" i="7"/>
  <c r="D45" i="7"/>
  <c r="D46" i="7"/>
  <c r="C47" i="7"/>
  <c r="D51" i="7"/>
  <c r="D52" i="7"/>
  <c r="D53" i="7"/>
  <c r="D54" i="7"/>
  <c r="D58" i="7"/>
  <c r="D59" i="7"/>
  <c r="D66" i="7"/>
  <c r="D67" i="7"/>
  <c r="D68" i="7"/>
  <c r="D73" i="7"/>
  <c r="D74" i="7"/>
  <c r="D75" i="7"/>
  <c r="D76" i="7"/>
  <c r="D77" i="7"/>
  <c r="D78" i="7"/>
  <c r="D79" i="7"/>
  <c r="D80" i="7"/>
  <c r="D85" i="7"/>
  <c r="D86" i="7"/>
  <c r="D87" i="7"/>
  <c r="D88" i="7"/>
  <c r="D14" i="7"/>
  <c r="D5" i="7"/>
  <c r="D6" i="7"/>
  <c r="D7" i="7"/>
  <c r="D8" i="7"/>
  <c r="D13" i="7"/>
  <c r="D19" i="7"/>
  <c r="D20" i="7"/>
  <c r="C28" i="7" l="1"/>
  <c r="D28" i="7" s="1"/>
  <c r="D29" i="7" s="1"/>
  <c r="D36" i="7"/>
  <c r="D47" i="7"/>
  <c r="D48" i="7" s="1"/>
  <c r="D55" i="7"/>
  <c r="D60" i="7"/>
  <c r="D70" i="7"/>
  <c r="D82" i="7"/>
  <c r="D90" i="7"/>
  <c r="D10" i="7"/>
  <c r="D15" i="7"/>
  <c r="D22" i="7"/>
  <c r="D92" i="7" l="1"/>
  <c r="D62" i="7"/>
  <c r="B63" i="7" s="1"/>
</calcChain>
</file>

<file path=xl/sharedStrings.xml><?xml version="1.0" encoding="utf-8"?>
<sst xmlns="http://schemas.openxmlformats.org/spreadsheetml/2006/main" count="89" uniqueCount="81">
  <si>
    <t>Notes</t>
  </si>
  <si>
    <t>Audio/Visual Services</t>
  </si>
  <si>
    <t>Audio/Visual Services Subtotal</t>
  </si>
  <si>
    <t>Additional Costs</t>
  </si>
  <si>
    <t>Additional Costs Subtotal</t>
  </si>
  <si>
    <t>Giveaways</t>
  </si>
  <si>
    <t>Giveaway Subtotal</t>
  </si>
  <si>
    <t>Provided by venue (usually)</t>
  </si>
  <si>
    <t>Estimated
Subtotal</t>
  </si>
  <si>
    <t>List Services</t>
  </si>
  <si>
    <t>Event</t>
  </si>
  <si>
    <t>Promotions</t>
  </si>
  <si>
    <t>Advertising</t>
  </si>
  <si>
    <t>Public Relations</t>
  </si>
  <si>
    <t>Radio</t>
  </si>
  <si>
    <t>Mailings</t>
  </si>
  <si>
    <t>Postcards</t>
  </si>
  <si>
    <t>Billboards</t>
  </si>
  <si>
    <t>Sponsorships</t>
  </si>
  <si>
    <t>Category</t>
  </si>
  <si>
    <t>Marketing Budget Plan</t>
  </si>
  <si>
    <t>Meal Costs Subtotal</t>
  </si>
  <si>
    <t>List Service Costs Subtotal</t>
  </si>
  <si>
    <t>ESTIMATED MARKETING GRAND TOTAL</t>
  </si>
  <si>
    <t>Estimated
Cost per Unit</t>
  </si>
  <si>
    <t>&lt;Giveaway item description&gt;</t>
  </si>
  <si>
    <t>Number of attendees</t>
  </si>
  <si>
    <t>Bus sides</t>
  </si>
  <si>
    <t>Charity events</t>
  </si>
  <si>
    <t>Employee promotions</t>
  </si>
  <si>
    <t>Television</t>
  </si>
  <si>
    <t>Estimated
Quantity</t>
  </si>
  <si>
    <t>Event Costs Total</t>
  </si>
  <si>
    <t>Promotions Costs Total</t>
  </si>
  <si>
    <t>Advertising Costs Total</t>
  </si>
  <si>
    <t>Public Relations Costs Total</t>
  </si>
  <si>
    <t>Event Price per Person</t>
  </si>
  <si>
    <t>Brochures (development and production)</t>
  </si>
  <si>
    <t>Newspapers</t>
  </si>
  <si>
    <t>&lt;Number of persons onsite&gt;</t>
  </si>
  <si>
    <t>Subscriptions</t>
  </si>
  <si>
    <t>Tax (10%)</t>
  </si>
  <si>
    <t>Food and beverage gratuity (20%)</t>
  </si>
  <si>
    <t>Valet services</t>
  </si>
  <si>
    <t>Entertainment #1</t>
  </si>
  <si>
    <t>Entertainment #2</t>
  </si>
  <si>
    <t>Other services</t>
  </si>
  <si>
    <t>Basic PA system and podium</t>
  </si>
  <si>
    <t>Screen</t>
  </si>
  <si>
    <t>XGA data/video projector rental</t>
  </si>
  <si>
    <t>Wireless mouse</t>
  </si>
  <si>
    <t>Power strips</t>
  </si>
  <si>
    <t>Extension cords</t>
  </si>
  <si>
    <t>Lavalier microphone</t>
  </si>
  <si>
    <t>Labor and AV technicians</t>
  </si>
  <si>
    <t>Tax (8.8%)</t>
  </si>
  <si>
    <t>Time &amp; Expense (T&amp;E)</t>
  </si>
  <si>
    <t>Company staff T&amp;E</t>
  </si>
  <si>
    <t>Customer testimonial T&amp;E</t>
  </si>
  <si>
    <t xml:space="preserve"> </t>
  </si>
  <si>
    <t>Giveaway #1</t>
  </si>
  <si>
    <t>Giveaway #2</t>
  </si>
  <si>
    <t>Product giveaways</t>
  </si>
  <si>
    <t>Product discounts</t>
  </si>
  <si>
    <t>Special offers</t>
  </si>
  <si>
    <t>fsdds</t>
  </si>
  <si>
    <r>
      <t xml:space="preserve">Meal </t>
    </r>
    <r>
      <rPr>
        <sz val="10"/>
        <rFont val="Arial"/>
        <family val="2"/>
        <scheme val="minor"/>
      </rPr>
      <t>(breakfast, lunch, or dinner)</t>
    </r>
  </si>
  <si>
    <r>
      <t xml:space="preserve">Invitation 
</t>
    </r>
    <r>
      <rPr>
        <i/>
        <sz val="10"/>
        <rFont val="Arial"/>
        <family val="2"/>
        <scheme val="minor"/>
      </rPr>
      <t>(printing and postage costs)</t>
    </r>
  </si>
  <si>
    <t>DIN &amp; DSC</t>
  </si>
  <si>
    <t>DIN</t>
  </si>
  <si>
    <t>DSC</t>
  </si>
  <si>
    <t>Affidavit</t>
  </si>
  <si>
    <t xml:space="preserve">Other </t>
  </si>
  <si>
    <t>INC-1</t>
  </si>
  <si>
    <t>Name Approval</t>
  </si>
  <si>
    <t>DIN &amp; DSC Cost</t>
  </si>
  <si>
    <t>Name Approval Cost</t>
  </si>
  <si>
    <t>Liasion</t>
  </si>
  <si>
    <t>Incorporation</t>
  </si>
  <si>
    <t>Registration</t>
  </si>
  <si>
    <t>Filling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</si>
</sst>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[$INR]\ #,##0.00"/>
    <numFmt numFmtId="169" formatCode="_(* #,##0_);_(* \(#,##0\);_(* &quot;-&quot;??_);_(@_)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b/>
      <sz val="9"/>
      <color indexed="20"/>
      <name val="Arial"/>
      <family val="2"/>
      <scheme val="minor"/>
    </font>
    <font>
      <sz val="9"/>
      <name val="Arial"/>
      <family val="2"/>
      <scheme val="minor"/>
    </font>
    <font>
      <sz val="9"/>
      <color indexed="20"/>
      <name val="Arial"/>
      <family val="2"/>
      <scheme val="minor"/>
    </font>
    <font>
      <b/>
      <sz val="10"/>
      <color indexed="9"/>
      <name val="Arial"/>
      <family val="2"/>
      <scheme val="minor"/>
    </font>
    <font>
      <sz val="10"/>
      <color indexed="9"/>
      <name val="Arial"/>
      <family val="2"/>
      <scheme val="minor"/>
    </font>
    <font>
      <sz val="10"/>
      <color indexed="8"/>
      <name val="Arial"/>
      <family val="2"/>
      <scheme val="minor"/>
    </font>
    <font>
      <b/>
      <sz val="10"/>
      <color indexed="8"/>
      <name val="Arial"/>
      <family val="2"/>
      <scheme val="minor"/>
    </font>
    <font>
      <i/>
      <sz val="10"/>
      <name val="Arial"/>
      <family val="2"/>
      <scheme val="minor"/>
    </font>
    <font>
      <sz val="8"/>
      <name val="Arial"/>
      <family val="2"/>
      <scheme val="minor"/>
    </font>
    <font>
      <b/>
      <sz val="14"/>
      <color theme="0"/>
      <name val="Arial"/>
      <family val="2"/>
      <scheme val="major"/>
    </font>
    <font>
      <b/>
      <sz val="10"/>
      <color theme="0"/>
      <name val="Arial"/>
      <family val="2"/>
      <scheme val="minor"/>
    </font>
    <font>
      <b/>
      <sz val="9"/>
      <name val="Arial"/>
      <family val="2"/>
      <scheme val="major"/>
    </font>
    <font>
      <b/>
      <sz val="10"/>
      <color theme="0"/>
      <name val="Arial"/>
      <family val="2"/>
      <scheme val="major"/>
    </font>
    <font>
      <sz val="10"/>
      <color theme="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108">
    <xf numFmtId="0" fontId="0" fillId="0" borderId="0" xfId="0"/>
    <xf numFmtId="167" fontId="14" fillId="5" borderId="0" xfId="0" applyNumberFormat="1" applyFont="1" applyFill="1" applyBorder="1" applyAlignment="1">
      <alignment horizontal="left" vertical="center"/>
    </xf>
    <xf numFmtId="167" fontId="0" fillId="0" borderId="0" xfId="0" applyNumberFormat="1" applyBorder="1" applyAlignment="1">
      <alignment vertical="center"/>
    </xf>
    <xf numFmtId="167" fontId="4" fillId="0" borderId="0" xfId="0" applyNumberFormat="1" applyFont="1" applyAlignment="1">
      <alignment vertical="center"/>
    </xf>
    <xf numFmtId="167" fontId="16" fillId="3" borderId="3" xfId="0" applyNumberFormat="1" applyFont="1" applyFill="1" applyBorder="1" applyAlignment="1">
      <alignment horizontal="left" vertical="center" wrapText="1"/>
    </xf>
    <xf numFmtId="167" fontId="16" fillId="3" borderId="3" xfId="1" applyNumberFormat="1" applyFont="1" applyFill="1" applyBorder="1" applyAlignment="1">
      <alignment horizontal="center" vertical="center" wrapText="1"/>
    </xf>
    <xf numFmtId="167" fontId="16" fillId="3" borderId="3" xfId="0" applyNumberFormat="1" applyFont="1" applyFill="1" applyBorder="1" applyAlignment="1">
      <alignment horizontal="center" vertical="center" wrapText="1"/>
    </xf>
    <xf numFmtId="167" fontId="6" fillId="0" borderId="0" xfId="0" applyNumberFormat="1" applyFont="1" applyAlignment="1">
      <alignment horizontal="left" vertical="center"/>
    </xf>
    <xf numFmtId="167" fontId="5" fillId="0" borderId="0" xfId="0" applyNumberFormat="1" applyFont="1" applyFill="1" applyBorder="1" applyAlignment="1">
      <alignment horizontal="left" vertical="center" wrapText="1"/>
    </xf>
    <xf numFmtId="167" fontId="5" fillId="0" borderId="0" xfId="1" applyNumberFormat="1" applyFont="1" applyFill="1" applyBorder="1" applyAlignment="1">
      <alignment horizontal="center" vertical="center" wrapText="1"/>
    </xf>
    <xf numFmtId="167" fontId="7" fillId="0" borderId="0" xfId="0" applyNumberFormat="1" applyFont="1" applyFill="1" applyBorder="1" applyAlignment="1">
      <alignment horizontal="left" vertical="center" wrapText="1"/>
    </xf>
    <xf numFmtId="167" fontId="6" fillId="0" borderId="0" xfId="0" applyNumberFormat="1" applyFont="1" applyFill="1" applyAlignment="1">
      <alignment horizontal="left" vertical="center"/>
    </xf>
    <xf numFmtId="167" fontId="17" fillId="4" borderId="0" xfId="0" applyNumberFormat="1" applyFont="1" applyFill="1" applyBorder="1" applyAlignment="1">
      <alignment horizontal="left" vertical="center" wrapText="1"/>
    </xf>
    <xf numFmtId="167" fontId="8" fillId="4" borderId="0" xfId="1" applyNumberFormat="1" applyFont="1" applyFill="1" applyBorder="1" applyAlignment="1">
      <alignment horizontal="center" vertical="center" wrapText="1"/>
    </xf>
    <xf numFmtId="167" fontId="9" fillId="0" borderId="0" xfId="0" applyNumberFormat="1" applyFont="1" applyFill="1" applyBorder="1" applyAlignment="1">
      <alignment horizontal="left" vertical="center" wrapText="1"/>
    </xf>
    <xf numFmtId="167" fontId="4" fillId="0" borderId="0" xfId="0" applyNumberFormat="1" applyFont="1" applyAlignment="1">
      <alignment horizontal="left" vertical="center"/>
    </xf>
    <xf numFmtId="167" fontId="4" fillId="0" borderId="0" xfId="0" applyNumberFormat="1" applyFont="1" applyFill="1" applyBorder="1" applyAlignment="1">
      <alignment horizontal="left" vertical="center" wrapText="1" indent="1"/>
    </xf>
    <xf numFmtId="167" fontId="4" fillId="0" borderId="0" xfId="1" applyNumberFormat="1" applyFont="1" applyFill="1" applyBorder="1" applyAlignment="1">
      <alignment horizontal="center" vertical="center" wrapText="1"/>
    </xf>
    <xf numFmtId="167" fontId="4" fillId="0" borderId="0" xfId="1" applyNumberFormat="1" applyFont="1" applyFill="1" applyBorder="1" applyAlignment="1">
      <alignment horizontal="right" vertical="center" wrapText="1"/>
    </xf>
    <xf numFmtId="167" fontId="4" fillId="2" borderId="0" xfId="1" applyNumberFormat="1" applyFont="1" applyFill="1" applyBorder="1" applyAlignment="1">
      <alignment horizontal="right" vertical="center" wrapText="1"/>
    </xf>
    <xf numFmtId="167" fontId="4" fillId="0" borderId="0" xfId="0" applyNumberFormat="1" applyFont="1" applyFill="1" applyBorder="1" applyAlignment="1">
      <alignment horizontal="left" vertical="center" wrapText="1"/>
    </xf>
    <xf numFmtId="167" fontId="4" fillId="0" borderId="0" xfId="0" applyNumberFormat="1" applyFont="1" applyFill="1" applyAlignment="1">
      <alignment horizontal="left" vertical="center"/>
    </xf>
    <xf numFmtId="167" fontId="3" fillId="3" borderId="3" xfId="0" applyNumberFormat="1" applyFont="1" applyFill="1" applyBorder="1" applyAlignment="1">
      <alignment horizontal="left" vertical="center" wrapText="1" indent="1"/>
    </xf>
    <xf numFmtId="167" fontId="3" fillId="3" borderId="3" xfId="1" applyNumberFormat="1" applyFont="1" applyFill="1" applyBorder="1" applyAlignment="1">
      <alignment horizontal="center" vertical="center" wrapText="1"/>
    </xf>
    <xf numFmtId="167" fontId="4" fillId="3" borderId="3" xfId="1" applyNumberFormat="1" applyFont="1" applyFill="1" applyBorder="1" applyAlignment="1">
      <alignment horizontal="right" vertical="center" wrapText="1"/>
    </xf>
    <xf numFmtId="167" fontId="3" fillId="3" borderId="7" xfId="1" applyNumberFormat="1" applyFont="1" applyFill="1" applyBorder="1" applyAlignment="1">
      <alignment horizontal="right" vertical="center" wrapText="1"/>
    </xf>
    <xf numFmtId="167" fontId="3" fillId="0" borderId="3" xfId="0" applyNumberFormat="1" applyFont="1" applyFill="1" applyBorder="1" applyAlignment="1">
      <alignment horizontal="left" vertical="center" wrapText="1"/>
    </xf>
    <xf numFmtId="167" fontId="11" fillId="0" borderId="0" xfId="0" applyNumberFormat="1" applyFont="1" applyFill="1" applyBorder="1" applyAlignment="1">
      <alignment horizontal="left" vertical="center" wrapText="1" indent="1"/>
    </xf>
    <xf numFmtId="167" fontId="11" fillId="0" borderId="0" xfId="1" applyNumberFormat="1" applyFont="1" applyFill="1" applyBorder="1" applyAlignment="1">
      <alignment horizontal="center" vertical="center" wrapText="1"/>
    </xf>
    <xf numFmtId="167" fontId="10" fillId="0" borderId="0" xfId="1" applyNumberFormat="1" applyFont="1" applyFill="1" applyBorder="1" applyAlignment="1">
      <alignment horizontal="right" vertical="center" wrapText="1"/>
    </xf>
    <xf numFmtId="167" fontId="11" fillId="0" borderId="0" xfId="1" applyNumberFormat="1" applyFont="1" applyFill="1" applyBorder="1" applyAlignment="1">
      <alignment horizontal="right" vertical="center" wrapText="1"/>
    </xf>
    <xf numFmtId="167" fontId="11" fillId="0" borderId="0" xfId="0" applyNumberFormat="1" applyFont="1" applyFill="1" applyBorder="1" applyAlignment="1">
      <alignment horizontal="left" vertical="center" wrapText="1"/>
    </xf>
    <xf numFmtId="167" fontId="15" fillId="4" borderId="0" xfId="1" applyNumberFormat="1" applyFont="1" applyFill="1" applyBorder="1" applyAlignment="1">
      <alignment horizontal="center" vertical="center" wrapText="1"/>
    </xf>
    <xf numFmtId="167" fontId="15" fillId="4" borderId="0" xfId="1" applyNumberFormat="1" applyFont="1" applyFill="1" applyBorder="1" applyAlignment="1">
      <alignment horizontal="right" vertical="center" wrapText="1"/>
    </xf>
    <xf numFmtId="167" fontId="8" fillId="0" borderId="0" xfId="0" applyNumberFormat="1" applyFont="1" applyFill="1" applyBorder="1" applyAlignment="1">
      <alignment horizontal="left" vertical="center" wrapText="1"/>
    </xf>
    <xf numFmtId="167" fontId="3" fillId="0" borderId="0" xfId="1" applyNumberFormat="1" applyFont="1" applyFill="1" applyBorder="1" applyAlignment="1">
      <alignment horizontal="center" vertical="center" wrapText="1"/>
    </xf>
    <xf numFmtId="167" fontId="3" fillId="0" borderId="0" xfId="1" applyNumberFormat="1" applyFont="1" applyFill="1" applyBorder="1" applyAlignment="1">
      <alignment horizontal="right" vertical="center" wrapText="1"/>
    </xf>
    <xf numFmtId="167" fontId="4" fillId="0" borderId="3" xfId="0" applyNumberFormat="1" applyFont="1" applyFill="1" applyBorder="1" applyAlignment="1">
      <alignment horizontal="left" vertical="center" wrapText="1"/>
    </xf>
    <xf numFmtId="167" fontId="10" fillId="0" borderId="0" xfId="1" applyNumberFormat="1" applyFont="1" applyFill="1" applyBorder="1" applyAlignment="1">
      <alignment horizontal="center" vertical="center" wrapText="1"/>
    </xf>
    <xf numFmtId="167" fontId="4" fillId="4" borderId="0" xfId="0" applyNumberFormat="1" applyFont="1" applyFill="1" applyBorder="1" applyAlignment="1">
      <alignment horizontal="left" vertical="center"/>
    </xf>
    <xf numFmtId="167" fontId="9" fillId="4" borderId="0" xfId="0" applyNumberFormat="1" applyFont="1" applyFill="1" applyBorder="1" applyAlignment="1">
      <alignment horizontal="left" vertical="center" wrapText="1"/>
    </xf>
    <xf numFmtId="167" fontId="9" fillId="4" borderId="0" xfId="1" applyNumberFormat="1" applyFont="1" applyFill="1" applyBorder="1" applyAlignment="1">
      <alignment horizontal="right" vertical="center" wrapText="1"/>
    </xf>
    <xf numFmtId="167" fontId="9" fillId="0" borderId="0" xfId="0" applyNumberFormat="1" applyFont="1" applyFill="1" applyBorder="1" applyAlignment="1">
      <alignment horizontal="left" vertical="center"/>
    </xf>
    <xf numFmtId="167" fontId="12" fillId="0" borderId="0" xfId="0" applyNumberFormat="1" applyFont="1" applyFill="1" applyBorder="1" applyAlignment="1">
      <alignment horizontal="left" vertical="center" wrapText="1"/>
    </xf>
    <xf numFmtId="167" fontId="4" fillId="0" borderId="0" xfId="0" applyNumberFormat="1" applyFont="1" applyFill="1" applyBorder="1" applyAlignment="1">
      <alignment horizontal="left" vertical="center"/>
    </xf>
    <xf numFmtId="167" fontId="3" fillId="0" borderId="0" xfId="0" applyNumberFormat="1" applyFont="1" applyBorder="1" applyAlignment="1">
      <alignment horizontal="left" vertical="center" wrapText="1" indent="1"/>
    </xf>
    <xf numFmtId="167" fontId="4" fillId="0" borderId="0" xfId="0" applyNumberFormat="1" applyFont="1" applyBorder="1" applyAlignment="1">
      <alignment horizontal="left" vertical="center" wrapText="1"/>
    </xf>
    <xf numFmtId="167" fontId="4" fillId="0" borderId="0" xfId="0" applyNumberFormat="1" applyFont="1" applyBorder="1" applyAlignment="1">
      <alignment horizontal="left" vertical="center" wrapText="1" indent="2"/>
    </xf>
    <xf numFmtId="167" fontId="3" fillId="0" borderId="0" xfId="0" applyNumberFormat="1" applyFont="1" applyFill="1" applyBorder="1" applyAlignment="1">
      <alignment horizontal="center" vertical="center" wrapText="1"/>
    </xf>
    <xf numFmtId="167" fontId="4" fillId="0" borderId="0" xfId="1" applyNumberFormat="1" applyFont="1" applyBorder="1" applyAlignment="1">
      <alignment horizontal="left" vertical="center" wrapText="1"/>
    </xf>
    <xf numFmtId="167" fontId="13" fillId="0" borderId="0" xfId="0" applyNumberFormat="1" applyFont="1" applyBorder="1" applyAlignment="1">
      <alignment horizontal="left" vertical="center" wrapText="1"/>
    </xf>
    <xf numFmtId="167" fontId="13" fillId="0" borderId="0" xfId="0" applyNumberFormat="1" applyFont="1" applyBorder="1" applyAlignment="1">
      <alignment vertical="center" wrapText="1"/>
    </xf>
    <xf numFmtId="167" fontId="13" fillId="0" borderId="0" xfId="0" applyNumberFormat="1" applyFont="1" applyAlignment="1">
      <alignment horizontal="left" vertical="center" wrapText="1"/>
    </xf>
    <xf numFmtId="167" fontId="13" fillId="0" borderId="0" xfId="0" applyNumberFormat="1" applyFont="1" applyAlignment="1">
      <alignment vertical="center" wrapText="1"/>
    </xf>
    <xf numFmtId="167" fontId="3" fillId="2" borderId="2" xfId="0" applyNumberFormat="1" applyFont="1" applyFill="1" applyBorder="1" applyAlignment="1">
      <alignment horizontal="left" vertical="center" wrapText="1" indent="3"/>
    </xf>
    <xf numFmtId="167" fontId="3" fillId="2" borderId="2" xfId="1" applyNumberFormat="1" applyFont="1" applyFill="1" applyBorder="1" applyAlignment="1">
      <alignment horizontal="center" vertical="center" wrapText="1"/>
    </xf>
    <xf numFmtId="167" fontId="3" fillId="2" borderId="2" xfId="1" applyNumberFormat="1" applyFont="1" applyFill="1" applyBorder="1" applyAlignment="1">
      <alignment horizontal="right" vertical="center" wrapText="1"/>
    </xf>
    <xf numFmtId="167" fontId="4" fillId="2" borderId="4" xfId="0" applyNumberFormat="1" applyFont="1" applyFill="1" applyBorder="1" applyAlignment="1">
      <alignment horizontal="right" vertical="center"/>
    </xf>
    <xf numFmtId="167" fontId="4" fillId="0" borderId="2" xfId="0" applyNumberFormat="1" applyFont="1" applyBorder="1" applyAlignment="1">
      <alignment horizontal="left" vertical="center" wrapText="1"/>
    </xf>
    <xf numFmtId="167" fontId="3" fillId="0" borderId="0" xfId="0" applyNumberFormat="1" applyFont="1" applyBorder="1" applyAlignment="1">
      <alignment vertical="center" wrapText="1"/>
    </xf>
    <xf numFmtId="167" fontId="6" fillId="0" borderId="0" xfId="0" applyNumberFormat="1" applyFont="1" applyAlignment="1">
      <alignment vertical="center"/>
    </xf>
    <xf numFmtId="167" fontId="4" fillId="2" borderId="2" xfId="1" applyNumberFormat="1" applyFont="1" applyFill="1" applyBorder="1" applyAlignment="1">
      <alignment horizontal="center" vertical="center" wrapText="1"/>
    </xf>
    <xf numFmtId="167" fontId="4" fillId="2" borderId="2" xfId="1" applyNumberFormat="1" applyFont="1" applyFill="1" applyBorder="1" applyAlignment="1">
      <alignment horizontal="right" vertical="center" wrapText="1"/>
    </xf>
    <xf numFmtId="167" fontId="4" fillId="2" borderId="5" xfId="0" applyNumberFormat="1" applyFont="1" applyFill="1" applyBorder="1" applyAlignment="1">
      <alignment horizontal="right" vertical="center"/>
    </xf>
    <xf numFmtId="167" fontId="3" fillId="0" borderId="0" xfId="0" applyNumberFormat="1" applyFont="1" applyBorder="1" applyAlignment="1">
      <alignment horizontal="right" vertical="center" wrapText="1"/>
    </xf>
    <xf numFmtId="167" fontId="4" fillId="0" borderId="0" xfId="0" applyNumberFormat="1" applyFont="1" applyFill="1" applyBorder="1" applyAlignment="1">
      <alignment horizontal="left" vertical="center" wrapText="1" indent="2"/>
    </xf>
    <xf numFmtId="167" fontId="4" fillId="0" borderId="0" xfId="0" applyNumberFormat="1" applyFont="1" applyFill="1" applyAlignment="1">
      <alignment vertical="center"/>
    </xf>
    <xf numFmtId="167" fontId="4" fillId="0" borderId="0" xfId="0" applyNumberFormat="1" applyFont="1" applyBorder="1" applyAlignment="1">
      <alignment horizontal="right" vertical="center" wrapText="1"/>
    </xf>
    <xf numFmtId="167" fontId="3" fillId="0" borderId="0" xfId="1" applyNumberFormat="1" applyFont="1" applyBorder="1" applyAlignment="1">
      <alignment horizontal="left" vertical="center" wrapText="1"/>
    </xf>
    <xf numFmtId="167" fontId="6" fillId="0" borderId="0" xfId="0" applyNumberFormat="1" applyFont="1" applyAlignment="1">
      <alignment vertical="center" wrapText="1"/>
    </xf>
    <xf numFmtId="167" fontId="3" fillId="2" borderId="0" xfId="0" applyNumberFormat="1" applyFont="1" applyFill="1" applyBorder="1" applyAlignment="1">
      <alignment horizontal="left" vertical="center" wrapText="1" indent="3"/>
    </xf>
    <xf numFmtId="167" fontId="3" fillId="2" borderId="0" xfId="1" applyNumberFormat="1" applyFont="1" applyFill="1" applyBorder="1" applyAlignment="1">
      <alignment horizontal="center" vertical="center" wrapText="1"/>
    </xf>
    <xf numFmtId="167" fontId="4" fillId="2" borderId="6" xfId="0" applyNumberFormat="1" applyFont="1" applyFill="1" applyBorder="1" applyAlignment="1">
      <alignment horizontal="right" vertical="center"/>
    </xf>
    <xf numFmtId="167" fontId="4" fillId="0" borderId="0" xfId="0" applyNumberFormat="1" applyFont="1" applyFill="1" applyBorder="1" applyAlignment="1">
      <alignment horizontal="right" vertical="center"/>
    </xf>
    <xf numFmtId="167" fontId="3" fillId="3" borderId="3" xfId="0" applyNumberFormat="1" applyFont="1" applyFill="1" applyBorder="1" applyAlignment="1">
      <alignment vertical="center" wrapText="1"/>
    </xf>
    <xf numFmtId="167" fontId="3" fillId="3" borderId="3" xfId="1" applyNumberFormat="1" applyFont="1" applyFill="1" applyBorder="1" applyAlignment="1">
      <alignment horizontal="right" vertical="center" wrapText="1"/>
    </xf>
    <xf numFmtId="167" fontId="6" fillId="0" borderId="0" xfId="0" applyNumberFormat="1" applyFont="1" applyFill="1" applyAlignment="1">
      <alignment vertical="center"/>
    </xf>
    <xf numFmtId="167" fontId="3" fillId="3" borderId="0" xfId="0" applyNumberFormat="1" applyFont="1" applyFill="1" applyBorder="1" applyAlignment="1">
      <alignment horizontal="left" vertical="center" wrapText="1" indent="3"/>
    </xf>
    <xf numFmtId="167" fontId="3" fillId="3" borderId="0" xfId="1" applyNumberFormat="1" applyFont="1" applyFill="1" applyBorder="1" applyAlignment="1">
      <alignment horizontal="center" vertical="center" wrapText="1"/>
    </xf>
    <xf numFmtId="167" fontId="3" fillId="3" borderId="0" xfId="1" applyNumberFormat="1" applyFont="1" applyFill="1" applyBorder="1" applyAlignment="1">
      <alignment horizontal="right" vertical="center" wrapText="1"/>
    </xf>
    <xf numFmtId="167" fontId="4" fillId="0" borderId="0" xfId="0" applyNumberFormat="1" applyFont="1" applyBorder="1" applyAlignment="1">
      <alignment vertical="center"/>
    </xf>
    <xf numFmtId="167" fontId="3" fillId="0" borderId="0" xfId="0" applyNumberFormat="1" applyFont="1" applyFill="1" applyBorder="1" applyAlignment="1">
      <alignment horizontal="center" vertical="center"/>
    </xf>
    <xf numFmtId="167" fontId="4" fillId="0" borderId="0" xfId="0" applyNumberFormat="1" applyFont="1" applyBorder="1" applyAlignment="1">
      <alignment horizontal="right" vertical="center"/>
    </xf>
    <xf numFmtId="167" fontId="4" fillId="0" borderId="0" xfId="0" applyNumberFormat="1" applyFont="1" applyBorder="1" applyAlignment="1">
      <alignment horizontal="left" vertical="center"/>
    </xf>
    <xf numFmtId="167" fontId="17" fillId="4" borderId="0" xfId="0" applyNumberFormat="1" applyFont="1" applyFill="1" applyBorder="1" applyAlignment="1">
      <alignment vertical="center"/>
    </xf>
    <xf numFmtId="167" fontId="15" fillId="4" borderId="0" xfId="0" applyNumberFormat="1" applyFont="1" applyFill="1" applyBorder="1" applyAlignment="1">
      <alignment horizontal="center" vertical="center"/>
    </xf>
    <xf numFmtId="167" fontId="18" fillId="4" borderId="0" xfId="0" applyNumberFormat="1" applyFont="1" applyFill="1" applyBorder="1" applyAlignment="1">
      <alignment horizontal="right" vertical="center"/>
    </xf>
    <xf numFmtId="167" fontId="4" fillId="0" borderId="0" xfId="0" applyNumberFormat="1" applyFont="1" applyBorder="1" applyAlignment="1">
      <alignment horizontal="left" vertical="center" indent="1"/>
    </xf>
    <xf numFmtId="167" fontId="4" fillId="0" borderId="0" xfId="0" applyNumberFormat="1" applyFont="1" applyFill="1" applyBorder="1" applyAlignment="1">
      <alignment horizontal="center" vertical="center"/>
    </xf>
    <xf numFmtId="167" fontId="4" fillId="2" borderId="0" xfId="0" applyNumberFormat="1" applyFont="1" applyFill="1" applyBorder="1" applyAlignment="1">
      <alignment horizontal="right" vertical="center"/>
    </xf>
    <xf numFmtId="167" fontId="3" fillId="3" borderId="3" xfId="0" applyNumberFormat="1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center" vertical="center"/>
    </xf>
    <xf numFmtId="167" fontId="4" fillId="3" borderId="3" xfId="0" applyNumberFormat="1" applyFont="1" applyFill="1" applyBorder="1" applyAlignment="1">
      <alignment horizontal="right" vertical="center"/>
    </xf>
    <xf numFmtId="167" fontId="3" fillId="3" borderId="3" xfId="0" applyNumberFormat="1" applyFont="1" applyFill="1" applyBorder="1" applyAlignment="1">
      <alignment horizontal="right" vertical="center"/>
    </xf>
    <xf numFmtId="167" fontId="4" fillId="0" borderId="3" xfId="0" applyNumberFormat="1" applyFont="1" applyFill="1" applyBorder="1" applyAlignment="1">
      <alignment horizontal="left" vertical="center"/>
    </xf>
    <xf numFmtId="167" fontId="4" fillId="0" borderId="0" xfId="0" applyNumberFormat="1" applyFont="1" applyFill="1" applyBorder="1" applyAlignment="1">
      <alignment horizontal="left" vertical="center" indent="1"/>
    </xf>
    <xf numFmtId="167" fontId="10" fillId="0" borderId="0" xfId="0" applyNumberFormat="1" applyFont="1" applyBorder="1" applyAlignment="1">
      <alignment vertical="center"/>
    </xf>
    <xf numFmtId="167" fontId="3" fillId="3" borderId="1" xfId="0" applyNumberFormat="1" applyFont="1" applyFill="1" applyBorder="1" applyAlignment="1">
      <alignment vertical="center"/>
    </xf>
    <xf numFmtId="167" fontId="3" fillId="3" borderId="1" xfId="0" applyNumberFormat="1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right" vertical="center"/>
    </xf>
    <xf numFmtId="167" fontId="3" fillId="3" borderId="1" xfId="0" applyNumberFormat="1" applyFont="1" applyFill="1" applyBorder="1" applyAlignment="1">
      <alignment horizontal="right" vertical="center"/>
    </xf>
    <xf numFmtId="167" fontId="4" fillId="0" borderId="1" xfId="0" applyNumberFormat="1" applyFont="1" applyFill="1" applyBorder="1" applyAlignment="1">
      <alignment horizontal="left" vertical="center"/>
    </xf>
    <xf numFmtId="167" fontId="19" fillId="4" borderId="0" xfId="0" applyNumberFormat="1" applyFont="1" applyFill="1" applyBorder="1" applyAlignment="1">
      <alignment horizontal="right" vertical="center"/>
    </xf>
    <xf numFmtId="167" fontId="19" fillId="4" borderId="0" xfId="0" applyNumberFormat="1" applyFont="1" applyFill="1" applyBorder="1" applyAlignment="1">
      <alignment horizontal="right" vertical="center"/>
    </xf>
    <xf numFmtId="167" fontId="8" fillId="0" borderId="0" xfId="0" applyNumberFormat="1" applyFont="1" applyFill="1" applyBorder="1" applyAlignment="1">
      <alignment horizontal="left" vertical="center"/>
    </xf>
    <xf numFmtId="167" fontId="3" fillId="0" borderId="0" xfId="0" applyNumberFormat="1" applyFont="1" applyFill="1" applyAlignment="1">
      <alignment horizontal="center" vertical="center"/>
    </xf>
    <xf numFmtId="167" fontId="4" fillId="0" borderId="0" xfId="0" applyNumberFormat="1" applyFont="1" applyAlignment="1">
      <alignment horizontal="right" vertical="center"/>
    </xf>
    <xf numFmtId="169" fontId="4" fillId="0" borderId="0" xfId="2" applyNumberFormat="1" applyFont="1" applyFill="1" applyBorder="1" applyAlignment="1">
      <alignment horizontal="center" vertical="center" wrapText="1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>
                <a:latin typeface="+mj-lt"/>
              </a:defRPr>
            </a:pPr>
            <a:r>
              <a:rPr lang="en-US" sz="2400">
                <a:latin typeface="+mj-lt"/>
              </a:rPr>
              <a:t>Marketing Budget Plan</a:t>
            </a:r>
          </a:p>
        </c:rich>
      </c:tx>
      <c:layout>
        <c:manualLayout>
          <c:xMode val="edge"/>
          <c:yMode val="edge"/>
          <c:x val="0.26938811302629823"/>
          <c:y val="3.37662765907525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523848750861981"/>
          <c:y val="0.37922126017306751"/>
          <c:w val="0.22040845611242585"/>
          <c:h val="0.42077975443860904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1.2729678357687148E-2"/>
                  <c:y val="-2.5620539113515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8057697878215601E-2"/>
                  <c:y val="-7.73480170603697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2551503557396682E-3"/>
                  <c:y val="1.07829481412106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6789150498918363E-2"/>
                  <c:y val="-1.49838910317784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2969488271203551E-2"/>
                  <c:y val="-7.224567837394103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2.3964823480127552E-2"/>
                  <c:y val="-4.85499950778757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('Marketing Budget Plan'!$A$4,'Marketing Budget Plan'!$A$12,'Marketing Budget Plan'!$A$17,'Marketing Budget Plan'!$A$24,'Marketing Budget Plan'!$A$65,'Marketing Budget Plan'!$A$72,'Marketing Budget Plan'!$A$84)</c:f>
              <c:strCache>
                <c:ptCount val="3"/>
                <c:pt idx="0">
                  <c:v>DIN &amp; DSC</c:v>
                </c:pt>
                <c:pt idx="1">
                  <c:v>INC-1</c:v>
                </c:pt>
                <c:pt idx="2">
                  <c:v>Incorporation</c:v>
                </c:pt>
              </c:strCache>
            </c:strRef>
          </c:cat>
          <c:val>
            <c:numRef>
              <c:f>('Marketing Budget Plan'!$D$10,'Marketing Budget Plan'!$D$15,'Marketing Budget Plan'!$D$22)</c:f>
              <c:numCache>
                <c:formatCode>[$INR]\ #,##0.00</c:formatCode>
                <c:ptCount val="3"/>
                <c:pt idx="0">
                  <c:v>3000</c:v>
                </c:pt>
                <c:pt idx="1">
                  <c:v>2000</c:v>
                </c:pt>
                <c:pt idx="2">
                  <c:v>8104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9455887882504073"/>
          <c:y val="0.33506536001592951"/>
          <c:w val="0.18231316740163617"/>
          <c:h val="0.42077975443860904"/>
        </c:manualLayout>
      </c:layout>
      <c:overlay val="0"/>
    </c:legend>
    <c:plotVisOnly val="1"/>
    <c:dispBlanksAs val="zero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horizontalDpi="4294967294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674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1:F96"/>
  <sheetViews>
    <sheetView showGridLines="0" tabSelected="1" zoomScaleNormal="100" workbookViewId="0">
      <pane ySplit="2" topLeftCell="A3" activePane="bottomLeft" state="frozen"/>
      <selection pane="bottomLeft" activeCell="D17" sqref="D17"/>
    </sheetView>
  </sheetViews>
  <sheetFormatPr defaultRowHeight="12.75" x14ac:dyDescent="0.2"/>
  <cols>
    <col min="1" max="1" width="35" style="3" customWidth="1"/>
    <col min="2" max="2" width="13.28515625" style="105" customWidth="1"/>
    <col min="3" max="3" width="16.42578125" style="106" customWidth="1"/>
    <col min="4" max="4" width="15.140625" style="106" customWidth="1"/>
    <col min="5" max="5" width="32.5703125" style="3" customWidth="1"/>
    <col min="6" max="16384" width="9.140625" style="3"/>
  </cols>
  <sheetData>
    <row r="1" spans="1:5" ht="24.75" customHeight="1" x14ac:dyDescent="0.2">
      <c r="A1" s="1" t="s">
        <v>20</v>
      </c>
      <c r="B1" s="2"/>
      <c r="C1" s="2"/>
      <c r="D1" s="2"/>
      <c r="E1" s="2"/>
    </row>
    <row r="2" spans="1:5" s="7" customFormat="1" ht="33" customHeight="1" x14ac:dyDescent="0.2">
      <c r="A2" s="4" t="s">
        <v>19</v>
      </c>
      <c r="B2" s="5" t="s">
        <v>31</v>
      </c>
      <c r="C2" s="5" t="s">
        <v>24</v>
      </c>
      <c r="D2" s="5" t="s">
        <v>8</v>
      </c>
      <c r="E2" s="6" t="s">
        <v>0</v>
      </c>
    </row>
    <row r="3" spans="1:5" s="11" customFormat="1" ht="7.5" customHeight="1" x14ac:dyDescent="0.2">
      <c r="A3" s="8"/>
      <c r="B3" s="9"/>
      <c r="C3" s="9"/>
      <c r="D3" s="9"/>
      <c r="E3" s="10"/>
    </row>
    <row r="4" spans="1:5" s="15" customFormat="1" ht="13.5" customHeight="1" x14ac:dyDescent="0.2">
      <c r="A4" s="12" t="s">
        <v>68</v>
      </c>
      <c r="B4" s="13"/>
      <c r="C4" s="13"/>
      <c r="D4" s="13"/>
      <c r="E4" s="14" t="s">
        <v>65</v>
      </c>
    </row>
    <row r="5" spans="1:5" s="21" customFormat="1" ht="13.5" customHeight="1" x14ac:dyDescent="0.2">
      <c r="A5" s="16" t="s">
        <v>69</v>
      </c>
      <c r="B5" s="107">
        <v>2</v>
      </c>
      <c r="C5" s="18">
        <v>500</v>
      </c>
      <c r="D5" s="19">
        <f>SUM(B5*C5)</f>
        <v>1000</v>
      </c>
      <c r="E5" s="20"/>
    </row>
    <row r="6" spans="1:5" s="15" customFormat="1" ht="13.5" customHeight="1" x14ac:dyDescent="0.2">
      <c r="A6" s="16" t="s">
        <v>70</v>
      </c>
      <c r="B6" s="107">
        <v>2</v>
      </c>
      <c r="C6" s="18">
        <v>800</v>
      </c>
      <c r="D6" s="19">
        <f>SUM(B6*C6)</f>
        <v>1600</v>
      </c>
      <c r="E6" s="20"/>
    </row>
    <row r="7" spans="1:5" s="15" customFormat="1" ht="13.5" customHeight="1" x14ac:dyDescent="0.2">
      <c r="A7" s="16" t="s">
        <v>71</v>
      </c>
      <c r="B7" s="107">
        <v>2</v>
      </c>
      <c r="C7" s="18">
        <v>200</v>
      </c>
      <c r="D7" s="19">
        <f>SUM(B7*C7)</f>
        <v>400</v>
      </c>
      <c r="E7" s="20"/>
    </row>
    <row r="8" spans="1:5" s="15" customFormat="1" ht="13.5" customHeight="1" x14ac:dyDescent="0.2">
      <c r="A8" s="16" t="s">
        <v>72</v>
      </c>
      <c r="B8" s="107">
        <v>0</v>
      </c>
      <c r="C8" s="18">
        <v>0</v>
      </c>
      <c r="D8" s="19">
        <f>SUM(B8*C8)</f>
        <v>0</v>
      </c>
      <c r="E8" s="20"/>
    </row>
    <row r="9" spans="1:5" s="15" customFormat="1" ht="13.5" customHeight="1" x14ac:dyDescent="0.2">
      <c r="A9" s="16"/>
      <c r="B9" s="17"/>
      <c r="C9" s="18"/>
      <c r="D9" s="19"/>
      <c r="E9" s="20"/>
    </row>
    <row r="10" spans="1:5" s="7" customFormat="1" ht="13.5" customHeight="1" x14ac:dyDescent="0.2">
      <c r="A10" s="22" t="s">
        <v>75</v>
      </c>
      <c r="B10" s="23"/>
      <c r="C10" s="24"/>
      <c r="D10" s="25">
        <f>SUM(D5:D9)</f>
        <v>3000</v>
      </c>
      <c r="E10" s="26"/>
    </row>
    <row r="11" spans="1:5" s="11" customFormat="1" ht="7.5" customHeight="1" x14ac:dyDescent="0.2">
      <c r="A11" s="27"/>
      <c r="B11" s="28"/>
      <c r="C11" s="29"/>
      <c r="D11" s="30"/>
      <c r="E11" s="31"/>
    </row>
    <row r="12" spans="1:5" s="15" customFormat="1" ht="13.5" customHeight="1" x14ac:dyDescent="0.2">
      <c r="A12" s="12" t="s">
        <v>73</v>
      </c>
      <c r="B12" s="32"/>
      <c r="C12" s="33"/>
      <c r="D12" s="33"/>
      <c r="E12" s="34"/>
    </row>
    <row r="13" spans="1:5" s="15" customFormat="1" ht="13.5" customHeight="1" x14ac:dyDescent="0.2">
      <c r="A13" s="16" t="s">
        <v>74</v>
      </c>
      <c r="B13" s="107">
        <v>1</v>
      </c>
      <c r="C13" s="18">
        <v>1000</v>
      </c>
      <c r="D13" s="19">
        <f>SUM(B13*C13)</f>
        <v>1000</v>
      </c>
      <c r="E13" s="20"/>
    </row>
    <row r="14" spans="1:5" s="15" customFormat="1" ht="13.5" customHeight="1" x14ac:dyDescent="0.2">
      <c r="A14" s="16" t="s">
        <v>77</v>
      </c>
      <c r="B14" s="107">
        <v>1</v>
      </c>
      <c r="C14" s="36">
        <v>1000</v>
      </c>
      <c r="D14" s="19">
        <f>SUM(B14*C14)</f>
        <v>1000</v>
      </c>
      <c r="E14" s="20" t="s">
        <v>59</v>
      </c>
    </row>
    <row r="15" spans="1:5" s="15" customFormat="1" ht="13.5" customHeight="1" x14ac:dyDescent="0.2">
      <c r="A15" s="22" t="s">
        <v>76</v>
      </c>
      <c r="B15" s="23"/>
      <c r="C15" s="24"/>
      <c r="D15" s="25">
        <f>SUM(D13:D14)</f>
        <v>2000</v>
      </c>
      <c r="E15" s="37"/>
    </row>
    <row r="16" spans="1:5" s="21" customFormat="1" ht="7.5" customHeight="1" x14ac:dyDescent="0.2">
      <c r="A16" s="27"/>
      <c r="B16" s="28"/>
      <c r="C16" s="29"/>
      <c r="D16" s="30"/>
      <c r="E16" s="31"/>
    </row>
    <row r="17" spans="1:6" s="15" customFormat="1" ht="13.5" customHeight="1" x14ac:dyDescent="0.2">
      <c r="A17" s="12" t="s">
        <v>78</v>
      </c>
      <c r="B17" s="32"/>
      <c r="C17" s="33"/>
      <c r="D17" s="33"/>
      <c r="E17" s="34"/>
    </row>
    <row r="18" spans="1:6" s="15" customFormat="1" ht="13.5" customHeight="1" x14ac:dyDescent="0.2">
      <c r="A18" s="16" t="s">
        <v>79</v>
      </c>
      <c r="B18" s="107">
        <v>1</v>
      </c>
      <c r="C18" s="18">
        <v>200000</v>
      </c>
      <c r="D18" s="19">
        <f>IF(C18=100000,4000,IF(C18&lt;500000,(C18-100000)/10000*400+4000,IF(C18&lt;5000000,(C18-500000)*2%+16000,IF(C18&lt;20000000,(C18-5000000)*1%+106000,(C18-20000000)*0.5%+206000))))</f>
        <v>8000</v>
      </c>
      <c r="E18" s="20"/>
    </row>
    <row r="19" spans="1:6" s="15" customFormat="1" ht="13.5" customHeight="1" x14ac:dyDescent="0.2">
      <c r="A19" s="16" t="s">
        <v>80</v>
      </c>
      <c r="B19" s="107">
        <v>2</v>
      </c>
      <c r="C19" s="18">
        <v>20</v>
      </c>
      <c r="D19" s="19">
        <f>SUM(B19*C19)</f>
        <v>40</v>
      </c>
      <c r="E19" s="20"/>
    </row>
    <row r="20" spans="1:6" s="15" customFormat="1" ht="13.5" customHeight="1" x14ac:dyDescent="0.2">
      <c r="A20" s="16" t="s">
        <v>40</v>
      </c>
      <c r="B20" s="107">
        <v>2</v>
      </c>
      <c r="C20" s="18">
        <v>32</v>
      </c>
      <c r="D20" s="19">
        <f>SUM(B20*C20)</f>
        <v>64</v>
      </c>
      <c r="E20" s="20"/>
    </row>
    <row r="21" spans="1:6" s="15" customFormat="1" ht="13.5" customHeight="1" x14ac:dyDescent="0.2">
      <c r="A21" s="16"/>
      <c r="B21" s="17"/>
      <c r="C21" s="18"/>
      <c r="D21" s="19"/>
      <c r="E21" s="20"/>
    </row>
    <row r="22" spans="1:6" s="7" customFormat="1" ht="13.5" customHeight="1" x14ac:dyDescent="0.2">
      <c r="A22" s="22" t="s">
        <v>78</v>
      </c>
      <c r="B22" s="23"/>
      <c r="C22" s="24"/>
      <c r="D22" s="25">
        <f>SUM(D18:D21)</f>
        <v>8104</v>
      </c>
      <c r="E22" s="37"/>
    </row>
    <row r="23" spans="1:6" s="11" customFormat="1" ht="7.5" customHeight="1" x14ac:dyDescent="0.2">
      <c r="A23" s="27"/>
      <c r="B23" s="28"/>
      <c r="C23" s="38"/>
      <c r="D23" s="30"/>
      <c r="E23" s="31"/>
    </row>
    <row r="24" spans="1:6" s="15" customFormat="1" ht="13.5" hidden="1" customHeight="1" x14ac:dyDescent="0.2">
      <c r="A24" s="12" t="s">
        <v>10</v>
      </c>
      <c r="B24" s="39"/>
      <c r="C24" s="40"/>
      <c r="D24" s="41"/>
      <c r="E24" s="42"/>
    </row>
    <row r="25" spans="1:6" s="15" customFormat="1" hidden="1" x14ac:dyDescent="0.2">
      <c r="A25" s="43" t="s">
        <v>26</v>
      </c>
      <c r="B25" s="35">
        <v>50</v>
      </c>
      <c r="C25" s="20"/>
      <c r="D25" s="18"/>
      <c r="E25" s="44"/>
    </row>
    <row r="26" spans="1:6" s="7" customFormat="1" hidden="1" x14ac:dyDescent="0.2">
      <c r="A26" s="45" t="s">
        <v>66</v>
      </c>
      <c r="B26" s="35"/>
      <c r="C26" s="18"/>
      <c r="D26" s="44"/>
      <c r="E26" s="46"/>
    </row>
    <row r="27" spans="1:6" s="51" customFormat="1" ht="12.75" hidden="1" customHeight="1" x14ac:dyDescent="0.2">
      <c r="A27" s="47" t="s">
        <v>41</v>
      </c>
      <c r="B27" s="48"/>
      <c r="C27" s="18">
        <f>SUM(C26:C26)*0.1</f>
        <v>0</v>
      </c>
      <c r="D27" s="19">
        <f>C27*B25</f>
        <v>0</v>
      </c>
      <c r="E27" s="49"/>
      <c r="F27" s="50"/>
    </row>
    <row r="28" spans="1:6" s="53" customFormat="1" ht="13.5" hidden="1" customHeight="1" x14ac:dyDescent="0.2">
      <c r="A28" s="47" t="s">
        <v>42</v>
      </c>
      <c r="B28" s="48"/>
      <c r="C28" s="18">
        <f>SUM(C26:C27)*(0.2)</f>
        <v>0</v>
      </c>
      <c r="D28" s="19">
        <f>C28*B25</f>
        <v>0</v>
      </c>
      <c r="E28" s="49"/>
      <c r="F28" s="52"/>
    </row>
    <row r="29" spans="1:6" ht="13.5" hidden="1" customHeight="1" x14ac:dyDescent="0.2">
      <c r="A29" s="54" t="s">
        <v>21</v>
      </c>
      <c r="B29" s="55"/>
      <c r="C29" s="56"/>
      <c r="D29" s="57">
        <f>SUM(D27:D28)</f>
        <v>0</v>
      </c>
      <c r="E29" s="58"/>
    </row>
    <row r="30" spans="1:6" hidden="1" x14ac:dyDescent="0.2">
      <c r="A30" s="59"/>
      <c r="B30" s="35"/>
      <c r="C30" s="36"/>
      <c r="D30" s="36"/>
      <c r="E30" s="46"/>
    </row>
    <row r="31" spans="1:6" s="60" customFormat="1" hidden="1" x14ac:dyDescent="0.2">
      <c r="A31" s="45" t="s">
        <v>9</v>
      </c>
      <c r="B31" s="35"/>
      <c r="C31" s="36"/>
      <c r="D31" s="36"/>
      <c r="E31" s="46"/>
    </row>
    <row r="32" spans="1:6" hidden="1" x14ac:dyDescent="0.2">
      <c r="A32" s="47" t="s">
        <v>43</v>
      </c>
      <c r="B32" s="17">
        <v>1</v>
      </c>
      <c r="C32" s="18">
        <v>300</v>
      </c>
      <c r="D32" s="19">
        <f>SUM(B32*C32)</f>
        <v>300</v>
      </c>
      <c r="E32" s="46"/>
    </row>
    <row r="33" spans="1:5" hidden="1" x14ac:dyDescent="0.2">
      <c r="A33" s="47" t="s">
        <v>44</v>
      </c>
      <c r="B33" s="17">
        <v>1</v>
      </c>
      <c r="C33" s="18">
        <v>800</v>
      </c>
      <c r="D33" s="19">
        <f>SUM(B33*C33)</f>
        <v>800</v>
      </c>
      <c r="E33" s="46"/>
    </row>
    <row r="34" spans="1:5" hidden="1" x14ac:dyDescent="0.2">
      <c r="A34" s="47" t="s">
        <v>45</v>
      </c>
      <c r="B34" s="17">
        <v>1</v>
      </c>
      <c r="C34" s="18">
        <v>1200</v>
      </c>
      <c r="D34" s="19">
        <f>SUM(B34*C34)</f>
        <v>1200</v>
      </c>
      <c r="E34" s="46"/>
    </row>
    <row r="35" spans="1:5" hidden="1" x14ac:dyDescent="0.2">
      <c r="A35" s="47" t="s">
        <v>46</v>
      </c>
      <c r="B35" s="17">
        <v>1</v>
      </c>
      <c r="C35" s="18">
        <v>200</v>
      </c>
      <c r="D35" s="19">
        <f>SUM(B35*C35)</f>
        <v>200</v>
      </c>
      <c r="E35" s="46"/>
    </row>
    <row r="36" spans="1:5" s="60" customFormat="1" ht="13.5" hidden="1" customHeight="1" x14ac:dyDescent="0.2">
      <c r="A36" s="54" t="s">
        <v>22</v>
      </c>
      <c r="B36" s="61"/>
      <c r="C36" s="62"/>
      <c r="D36" s="63">
        <f>SUM(D32:D35)</f>
        <v>2500</v>
      </c>
      <c r="E36" s="58"/>
    </row>
    <row r="37" spans="1:5" ht="7.5" hidden="1" customHeight="1" x14ac:dyDescent="0.2">
      <c r="A37" s="64"/>
      <c r="B37" s="17"/>
      <c r="C37" s="18"/>
      <c r="D37" s="18"/>
      <c r="E37" s="46"/>
    </row>
    <row r="38" spans="1:5" s="60" customFormat="1" hidden="1" x14ac:dyDescent="0.2">
      <c r="A38" s="45" t="s">
        <v>1</v>
      </c>
      <c r="B38" s="35"/>
      <c r="C38" s="36"/>
      <c r="D38" s="36"/>
      <c r="E38" s="46"/>
    </row>
    <row r="39" spans="1:5" hidden="1" x14ac:dyDescent="0.2">
      <c r="A39" s="47" t="s">
        <v>47</v>
      </c>
      <c r="B39" s="17">
        <v>1</v>
      </c>
      <c r="C39" s="18">
        <v>0</v>
      </c>
      <c r="D39" s="19">
        <f t="shared" ref="D39:D46" si="0">C39*B39</f>
        <v>0</v>
      </c>
      <c r="E39" s="46" t="s">
        <v>7</v>
      </c>
    </row>
    <row r="40" spans="1:5" hidden="1" x14ac:dyDescent="0.2">
      <c r="A40" s="47" t="s">
        <v>48</v>
      </c>
      <c r="B40" s="17">
        <v>1</v>
      </c>
      <c r="C40" s="18">
        <v>0</v>
      </c>
      <c r="D40" s="19">
        <f t="shared" si="0"/>
        <v>0</v>
      </c>
      <c r="E40" s="46" t="s">
        <v>7</v>
      </c>
    </row>
    <row r="41" spans="1:5" hidden="1" x14ac:dyDescent="0.2">
      <c r="A41" s="47" t="s">
        <v>49</v>
      </c>
      <c r="B41" s="17">
        <v>1</v>
      </c>
      <c r="C41" s="18">
        <v>45</v>
      </c>
      <c r="D41" s="19">
        <f t="shared" si="0"/>
        <v>45</v>
      </c>
      <c r="E41" s="46"/>
    </row>
    <row r="42" spans="1:5" hidden="1" x14ac:dyDescent="0.2">
      <c r="A42" s="47" t="s">
        <v>50</v>
      </c>
      <c r="B42" s="17">
        <v>1</v>
      </c>
      <c r="C42" s="18">
        <v>12</v>
      </c>
      <c r="D42" s="19">
        <f t="shared" si="0"/>
        <v>12</v>
      </c>
      <c r="E42" s="46"/>
    </row>
    <row r="43" spans="1:5" hidden="1" x14ac:dyDescent="0.2">
      <c r="A43" s="47" t="s">
        <v>51</v>
      </c>
      <c r="B43" s="17">
        <v>1</v>
      </c>
      <c r="C43" s="18">
        <v>0</v>
      </c>
      <c r="D43" s="19">
        <f t="shared" si="0"/>
        <v>0</v>
      </c>
      <c r="E43" s="46" t="s">
        <v>7</v>
      </c>
    </row>
    <row r="44" spans="1:5" hidden="1" x14ac:dyDescent="0.2">
      <c r="A44" s="47" t="s">
        <v>52</v>
      </c>
      <c r="B44" s="17">
        <v>1</v>
      </c>
      <c r="C44" s="18">
        <v>0</v>
      </c>
      <c r="D44" s="19">
        <f t="shared" si="0"/>
        <v>0</v>
      </c>
      <c r="E44" s="46" t="s">
        <v>7</v>
      </c>
    </row>
    <row r="45" spans="1:5" hidden="1" x14ac:dyDescent="0.2">
      <c r="A45" s="47" t="s">
        <v>53</v>
      </c>
      <c r="B45" s="17">
        <v>1</v>
      </c>
      <c r="C45" s="18">
        <v>0</v>
      </c>
      <c r="D45" s="19">
        <f t="shared" si="0"/>
        <v>0</v>
      </c>
      <c r="E45" s="46" t="s">
        <v>7</v>
      </c>
    </row>
    <row r="46" spans="1:5" hidden="1" x14ac:dyDescent="0.2">
      <c r="A46" s="47" t="s">
        <v>54</v>
      </c>
      <c r="B46" s="17">
        <v>1</v>
      </c>
      <c r="C46" s="18">
        <v>300</v>
      </c>
      <c r="D46" s="19">
        <f t="shared" si="0"/>
        <v>300</v>
      </c>
      <c r="E46" s="46"/>
    </row>
    <row r="47" spans="1:5" hidden="1" x14ac:dyDescent="0.2">
      <c r="A47" s="47" t="s">
        <v>55</v>
      </c>
      <c r="B47" s="35"/>
      <c r="C47" s="18">
        <f>SUM(C39:C46)*(0.088)</f>
        <v>31.415999999999997</v>
      </c>
      <c r="D47" s="19">
        <f>SUM(D39:D46)*(0.088)</f>
        <v>31.415999999999997</v>
      </c>
      <c r="E47" s="46"/>
    </row>
    <row r="48" spans="1:5" hidden="1" x14ac:dyDescent="0.2">
      <c r="A48" s="54" t="s">
        <v>2</v>
      </c>
      <c r="B48" s="55"/>
      <c r="C48" s="62"/>
      <c r="D48" s="63">
        <f>SUM(D39:D47)</f>
        <v>388.416</v>
      </c>
      <c r="E48" s="58"/>
    </row>
    <row r="49" spans="1:6" ht="7.5" hidden="1" customHeight="1" x14ac:dyDescent="0.2">
      <c r="A49" s="59"/>
      <c r="B49" s="35"/>
      <c r="C49" s="18"/>
      <c r="D49" s="18"/>
      <c r="E49" s="46"/>
    </row>
    <row r="50" spans="1:6" hidden="1" x14ac:dyDescent="0.2">
      <c r="A50" s="45" t="s">
        <v>3</v>
      </c>
      <c r="B50" s="35"/>
      <c r="C50" s="36"/>
      <c r="D50" s="36"/>
      <c r="E50" s="46"/>
    </row>
    <row r="51" spans="1:6" s="66" customFormat="1" ht="30" hidden="1" customHeight="1" x14ac:dyDescent="0.2">
      <c r="A51" s="65" t="s">
        <v>67</v>
      </c>
      <c r="B51" s="35"/>
      <c r="C51" s="18">
        <v>834</v>
      </c>
      <c r="D51" s="19">
        <f>C51</f>
        <v>834</v>
      </c>
      <c r="E51" s="20"/>
    </row>
    <row r="52" spans="1:6" s="66" customFormat="1" hidden="1" x14ac:dyDescent="0.2">
      <c r="A52" s="65" t="s">
        <v>56</v>
      </c>
      <c r="B52" s="35"/>
      <c r="C52" s="18">
        <v>600</v>
      </c>
      <c r="D52" s="19">
        <f>C52</f>
        <v>600</v>
      </c>
      <c r="E52" s="20"/>
    </row>
    <row r="53" spans="1:6" s="66" customFormat="1" hidden="1" x14ac:dyDescent="0.2">
      <c r="A53" s="65" t="s">
        <v>57</v>
      </c>
      <c r="B53" s="35" t="s">
        <v>59</v>
      </c>
      <c r="C53" s="18">
        <v>200</v>
      </c>
      <c r="D53" s="19">
        <f>C53</f>
        <v>200</v>
      </c>
      <c r="E53" s="20" t="s">
        <v>39</v>
      </c>
    </row>
    <row r="54" spans="1:6" s="66" customFormat="1" hidden="1" x14ac:dyDescent="0.2">
      <c r="A54" s="65" t="s">
        <v>58</v>
      </c>
      <c r="B54" s="35"/>
      <c r="C54" s="18">
        <v>100</v>
      </c>
      <c r="D54" s="19">
        <f>C54</f>
        <v>100</v>
      </c>
      <c r="E54" s="20"/>
    </row>
    <row r="55" spans="1:6" s="60" customFormat="1" hidden="1" x14ac:dyDescent="0.2">
      <c r="A55" s="54" t="s">
        <v>4</v>
      </c>
      <c r="B55" s="55"/>
      <c r="C55" s="56"/>
      <c r="D55" s="57">
        <f>SUM(D51:D54)</f>
        <v>1734</v>
      </c>
      <c r="E55" s="58"/>
    </row>
    <row r="56" spans="1:6" s="69" customFormat="1" ht="7.5" hidden="1" customHeight="1" x14ac:dyDescent="0.2">
      <c r="A56" s="59"/>
      <c r="B56" s="48"/>
      <c r="C56" s="67"/>
      <c r="D56" s="18"/>
      <c r="E56" s="68"/>
      <c r="F56" s="60"/>
    </row>
    <row r="57" spans="1:6" hidden="1" x14ac:dyDescent="0.2">
      <c r="A57" s="45" t="s">
        <v>5</v>
      </c>
      <c r="B57" s="35">
        <v>0</v>
      </c>
      <c r="C57" s="18"/>
      <c r="D57" s="19"/>
      <c r="E57" s="46"/>
    </row>
    <row r="58" spans="1:6" hidden="1" x14ac:dyDescent="0.2">
      <c r="A58" s="65" t="s">
        <v>60</v>
      </c>
      <c r="B58" s="17">
        <v>25</v>
      </c>
      <c r="C58" s="18">
        <v>10</v>
      </c>
      <c r="D58" s="19">
        <f>C58*B58</f>
        <v>250</v>
      </c>
      <c r="E58" s="20" t="s">
        <v>25</v>
      </c>
    </row>
    <row r="59" spans="1:6" hidden="1" x14ac:dyDescent="0.2">
      <c r="A59" s="65" t="s">
        <v>61</v>
      </c>
      <c r="B59" s="17">
        <v>25</v>
      </c>
      <c r="C59" s="18">
        <v>5</v>
      </c>
      <c r="D59" s="19">
        <f>C59*B59</f>
        <v>125</v>
      </c>
      <c r="E59" s="20" t="s">
        <v>25</v>
      </c>
    </row>
    <row r="60" spans="1:6" s="60" customFormat="1" hidden="1" x14ac:dyDescent="0.2">
      <c r="A60" s="70" t="s">
        <v>6</v>
      </c>
      <c r="B60" s="71"/>
      <c r="C60" s="19"/>
      <c r="D60" s="72">
        <f>SUM(D58:D59)</f>
        <v>375</v>
      </c>
      <c r="E60" s="46"/>
    </row>
    <row r="61" spans="1:6" ht="7.5" hidden="1" customHeight="1" x14ac:dyDescent="0.2">
      <c r="A61" s="64"/>
      <c r="B61" s="35"/>
      <c r="C61" s="18"/>
      <c r="D61" s="73"/>
      <c r="E61" s="46"/>
    </row>
    <row r="62" spans="1:6" s="76" customFormat="1" ht="15.75" hidden="1" customHeight="1" x14ac:dyDescent="0.2">
      <c r="A62" s="74" t="s">
        <v>32</v>
      </c>
      <c r="B62" s="23"/>
      <c r="C62" s="24"/>
      <c r="D62" s="75">
        <f>SUM(D29+D36+D48+D55+D60)</f>
        <v>4997.4160000000002</v>
      </c>
      <c r="E62" s="37"/>
    </row>
    <row r="63" spans="1:6" hidden="1" x14ac:dyDescent="0.2">
      <c r="A63" s="77" t="s">
        <v>36</v>
      </c>
      <c r="B63" s="78">
        <f>D62/B25</f>
        <v>99.94832000000001</v>
      </c>
      <c r="C63" s="79"/>
      <c r="D63" s="79"/>
      <c r="E63" s="46"/>
    </row>
    <row r="64" spans="1:6" hidden="1" x14ac:dyDescent="0.2">
      <c r="A64" s="80"/>
      <c r="B64" s="81"/>
      <c r="C64" s="82"/>
      <c r="D64" s="82"/>
      <c r="E64" s="83"/>
    </row>
    <row r="65" spans="1:5" hidden="1" x14ac:dyDescent="0.2">
      <c r="A65" s="84" t="s">
        <v>11</v>
      </c>
      <c r="B65" s="85"/>
      <c r="C65" s="86"/>
      <c r="D65" s="86"/>
      <c r="E65" s="42"/>
    </row>
    <row r="66" spans="1:5" hidden="1" x14ac:dyDescent="0.2">
      <c r="A66" s="87" t="s">
        <v>62</v>
      </c>
      <c r="B66" s="88">
        <v>50</v>
      </c>
      <c r="C66" s="82">
        <v>8</v>
      </c>
      <c r="D66" s="89">
        <f>SUM(B66*C66)</f>
        <v>400</v>
      </c>
      <c r="E66" s="83"/>
    </row>
    <row r="67" spans="1:5" hidden="1" x14ac:dyDescent="0.2">
      <c r="A67" s="87" t="s">
        <v>63</v>
      </c>
      <c r="B67" s="88">
        <v>300</v>
      </c>
      <c r="C67" s="82">
        <v>3</v>
      </c>
      <c r="D67" s="89">
        <f>SUM(B67*C67)</f>
        <v>900</v>
      </c>
      <c r="E67" s="83"/>
    </row>
    <row r="68" spans="1:5" hidden="1" x14ac:dyDescent="0.2">
      <c r="A68" s="87" t="s">
        <v>64</v>
      </c>
      <c r="B68" s="88">
        <v>200</v>
      </c>
      <c r="C68" s="82">
        <v>2.5</v>
      </c>
      <c r="D68" s="89">
        <f>SUM(B68*C68)</f>
        <v>500</v>
      </c>
      <c r="E68" s="83"/>
    </row>
    <row r="69" spans="1:5" hidden="1" x14ac:dyDescent="0.2">
      <c r="A69" s="80"/>
      <c r="B69" s="88"/>
      <c r="C69" s="82"/>
      <c r="D69" s="89"/>
      <c r="E69" s="83"/>
    </row>
    <row r="70" spans="1:5" s="60" customFormat="1" ht="17.25" hidden="1" customHeight="1" x14ac:dyDescent="0.2">
      <c r="A70" s="90" t="s">
        <v>33</v>
      </c>
      <c r="B70" s="91"/>
      <c r="C70" s="92"/>
      <c r="D70" s="93">
        <f>SUM(D66:D69)</f>
        <v>1800</v>
      </c>
      <c r="E70" s="94"/>
    </row>
    <row r="71" spans="1:5" ht="7.5" hidden="1" customHeight="1" x14ac:dyDescent="0.2">
      <c r="A71" s="80"/>
      <c r="B71" s="81"/>
      <c r="C71" s="82"/>
      <c r="D71" s="82"/>
      <c r="E71" s="83"/>
    </row>
    <row r="72" spans="1:5" hidden="1" x14ac:dyDescent="0.2">
      <c r="A72" s="84" t="s">
        <v>12</v>
      </c>
      <c r="B72" s="85"/>
      <c r="C72" s="86"/>
      <c r="D72" s="86"/>
      <c r="E72" s="42"/>
    </row>
    <row r="73" spans="1:5" hidden="1" x14ac:dyDescent="0.2">
      <c r="A73" s="95" t="s">
        <v>37</v>
      </c>
      <c r="B73" s="88">
        <v>5000</v>
      </c>
      <c r="C73" s="73">
        <v>0.15</v>
      </c>
      <c r="D73" s="89">
        <f>SUM(B73*C73)</f>
        <v>750</v>
      </c>
      <c r="E73" s="44"/>
    </row>
    <row r="74" spans="1:5" hidden="1" x14ac:dyDescent="0.2">
      <c r="A74" s="95" t="s">
        <v>15</v>
      </c>
      <c r="B74" s="88">
        <v>15000</v>
      </c>
      <c r="C74" s="73">
        <v>0.04</v>
      </c>
      <c r="D74" s="89">
        <f t="shared" ref="D74:D80" si="1">SUM(B74*C74)</f>
        <v>600</v>
      </c>
      <c r="E74" s="44"/>
    </row>
    <row r="75" spans="1:5" hidden="1" x14ac:dyDescent="0.2">
      <c r="A75" s="95" t="s">
        <v>16</v>
      </c>
      <c r="B75" s="88">
        <v>15000</v>
      </c>
      <c r="C75" s="73">
        <v>0.03</v>
      </c>
      <c r="D75" s="89">
        <f t="shared" si="1"/>
        <v>450</v>
      </c>
      <c r="E75" s="44"/>
    </row>
    <row r="76" spans="1:5" hidden="1" x14ac:dyDescent="0.2">
      <c r="A76" s="95" t="s">
        <v>30</v>
      </c>
      <c r="B76" s="88">
        <v>2</v>
      </c>
      <c r="C76" s="73">
        <v>600</v>
      </c>
      <c r="D76" s="89">
        <f t="shared" si="1"/>
        <v>1200</v>
      </c>
      <c r="E76" s="44"/>
    </row>
    <row r="77" spans="1:5" hidden="1" x14ac:dyDescent="0.2">
      <c r="A77" s="87" t="s">
        <v>14</v>
      </c>
      <c r="B77" s="88">
        <v>4</v>
      </c>
      <c r="C77" s="82">
        <v>300</v>
      </c>
      <c r="D77" s="89">
        <f t="shared" si="1"/>
        <v>1200</v>
      </c>
      <c r="E77" s="83"/>
    </row>
    <row r="78" spans="1:5" hidden="1" x14ac:dyDescent="0.2">
      <c r="A78" s="87" t="s">
        <v>38</v>
      </c>
      <c r="B78" s="88">
        <v>6</v>
      </c>
      <c r="C78" s="82">
        <v>220</v>
      </c>
      <c r="D78" s="89">
        <f t="shared" si="1"/>
        <v>1320</v>
      </c>
      <c r="E78" s="83"/>
    </row>
    <row r="79" spans="1:5" hidden="1" x14ac:dyDescent="0.2">
      <c r="A79" s="87" t="s">
        <v>17</v>
      </c>
      <c r="B79" s="88">
        <v>2</v>
      </c>
      <c r="C79" s="82">
        <v>556</v>
      </c>
      <c r="D79" s="89">
        <f t="shared" si="1"/>
        <v>1112</v>
      </c>
      <c r="E79" s="83"/>
    </row>
    <row r="80" spans="1:5" hidden="1" x14ac:dyDescent="0.2">
      <c r="A80" s="87" t="s">
        <v>27</v>
      </c>
      <c r="B80" s="88">
        <v>3</v>
      </c>
      <c r="C80" s="82">
        <v>125</v>
      </c>
      <c r="D80" s="89">
        <f t="shared" si="1"/>
        <v>375</v>
      </c>
      <c r="E80" s="83"/>
    </row>
    <row r="81" spans="1:5" hidden="1" x14ac:dyDescent="0.2">
      <c r="A81" s="80"/>
      <c r="B81" s="81"/>
      <c r="C81" s="82"/>
      <c r="D81" s="89"/>
      <c r="E81" s="83"/>
    </row>
    <row r="82" spans="1:5" s="60" customFormat="1" ht="17.25" hidden="1" customHeight="1" x14ac:dyDescent="0.2">
      <c r="A82" s="90" t="s">
        <v>34</v>
      </c>
      <c r="B82" s="91"/>
      <c r="C82" s="92"/>
      <c r="D82" s="93">
        <f>SUM(D73:D81)</f>
        <v>7007</v>
      </c>
      <c r="E82" s="94"/>
    </row>
    <row r="83" spans="1:5" ht="12.75" hidden="1" customHeight="1" x14ac:dyDescent="0.2">
      <c r="A83" s="96"/>
      <c r="B83" s="81"/>
      <c r="C83" s="82"/>
      <c r="D83" s="82"/>
      <c r="E83" s="83"/>
    </row>
    <row r="84" spans="1:5" hidden="1" x14ac:dyDescent="0.2">
      <c r="A84" s="84" t="s">
        <v>13</v>
      </c>
      <c r="B84" s="85"/>
      <c r="C84" s="86"/>
      <c r="D84" s="86"/>
      <c r="E84" s="42"/>
    </row>
    <row r="85" spans="1:5" hidden="1" x14ac:dyDescent="0.2">
      <c r="A85" s="87" t="s">
        <v>28</v>
      </c>
      <c r="B85" s="88">
        <v>3</v>
      </c>
      <c r="C85" s="82">
        <v>200</v>
      </c>
      <c r="D85" s="89">
        <f>SUM(B85*C85)</f>
        <v>600</v>
      </c>
      <c r="E85" s="83"/>
    </row>
    <row r="86" spans="1:5" hidden="1" x14ac:dyDescent="0.2">
      <c r="A86" s="87" t="s">
        <v>12</v>
      </c>
      <c r="B86" s="88">
        <v>4</v>
      </c>
      <c r="C86" s="82">
        <v>200</v>
      </c>
      <c r="D86" s="89">
        <f>SUM(B86*C86)</f>
        <v>800</v>
      </c>
      <c r="E86" s="83"/>
    </row>
    <row r="87" spans="1:5" hidden="1" x14ac:dyDescent="0.2">
      <c r="A87" s="87" t="s">
        <v>29</v>
      </c>
      <c r="B87" s="88">
        <v>6</v>
      </c>
      <c r="C87" s="82">
        <v>200</v>
      </c>
      <c r="D87" s="89">
        <f>SUM(B87*C87)</f>
        <v>1200</v>
      </c>
      <c r="E87" s="83"/>
    </row>
    <row r="88" spans="1:5" hidden="1" x14ac:dyDescent="0.2">
      <c r="A88" s="87" t="s">
        <v>18</v>
      </c>
      <c r="B88" s="88">
        <v>3</v>
      </c>
      <c r="C88" s="82">
        <v>200</v>
      </c>
      <c r="D88" s="89">
        <f>SUM(B88*C88)</f>
        <v>600</v>
      </c>
      <c r="E88" s="83"/>
    </row>
    <row r="89" spans="1:5" hidden="1" x14ac:dyDescent="0.2">
      <c r="A89" s="80"/>
      <c r="B89" s="88"/>
      <c r="C89" s="82"/>
      <c r="D89" s="89"/>
      <c r="E89" s="83"/>
    </row>
    <row r="90" spans="1:5" s="60" customFormat="1" ht="17.25" hidden="1" customHeight="1" thickBot="1" x14ac:dyDescent="0.25">
      <c r="A90" s="97" t="s">
        <v>35</v>
      </c>
      <c r="B90" s="98"/>
      <c r="C90" s="99"/>
      <c r="D90" s="100">
        <f>SUM(D85:D89)</f>
        <v>3200</v>
      </c>
      <c r="E90" s="101"/>
    </row>
    <row r="91" spans="1:5" x14ac:dyDescent="0.2">
      <c r="A91" s="80"/>
      <c r="B91" s="81"/>
      <c r="C91" s="82"/>
      <c r="D91" s="82"/>
      <c r="E91" s="83"/>
    </row>
    <row r="92" spans="1:5" ht="24.75" customHeight="1" x14ac:dyDescent="0.2">
      <c r="A92" s="102" t="s">
        <v>23</v>
      </c>
      <c r="B92" s="102"/>
      <c r="C92" s="103"/>
      <c r="D92" s="103">
        <f>SUM(D10+D15+D22)</f>
        <v>13104</v>
      </c>
      <c r="E92" s="104"/>
    </row>
    <row r="93" spans="1:5" x14ac:dyDescent="0.2">
      <c r="A93" s="80"/>
    </row>
    <row r="94" spans="1:5" x14ac:dyDescent="0.2">
      <c r="A94" s="80"/>
    </row>
    <row r="96" spans="1:5" x14ac:dyDescent="0.2">
      <c r="D96" s="82"/>
    </row>
  </sheetData>
  <mergeCells count="2">
    <mergeCell ref="A92:B92"/>
    <mergeCell ref="A1:E1"/>
  </mergeCells>
  <phoneticPr fontId="2" type="noConversion"/>
  <printOptions horizontalCentered="1"/>
  <pageMargins left="0.75" right="0.75" top="0.5" bottom="0.5" header="0.5" footer="0.2"/>
  <pageSetup fitToHeight="0" orientation="landscape" horizontalDpi="300" verticalDpi="300" r:id="rId1"/>
  <headerFooter alignWithMargins="0">
    <oddFooter>&amp;LConfidential &amp; Proprietary&amp;R&amp;8Page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360EF52-59D0-41BF-88F3-B997C15737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Marketing Budget Plan</vt:lpstr>
      <vt:lpstr>Budget Plan Chart</vt:lpstr>
      <vt:lpstr>'Marketing Budget Plan'!Print_Titles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Marketing budget plan estimates</dc:title>
  <dc:creator>Shreekant Sharma and Associates</dc:creator>
  <cp:keywords/>
  <cp:lastModifiedBy>Shreekant Sharma and Associates</cp:lastModifiedBy>
  <cp:lastPrinted>2012-03-09T23:22:43Z</cp:lastPrinted>
  <dcterms:created xsi:type="dcterms:W3CDTF">2015-05-03T09:15:15Z</dcterms:created>
  <dcterms:modified xsi:type="dcterms:W3CDTF">2015-05-03T09:15:16Z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TC011507371033</vt:lpwstr>
  </property>
</Properties>
</file>