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vallejo\Documents\Proyectos\Datalake\1ra Ola\"/>
    </mc:Choice>
  </mc:AlternateContent>
  <bookViews>
    <workbookView xWindow="0" yWindow="0" windowWidth="19200" windowHeight="10695"/>
  </bookViews>
  <sheets>
    <sheet name="Tablas al 13Abril2018" sheetId="2" r:id="rId1"/>
  </sheets>
  <definedNames>
    <definedName name="_xlnm._FilterDatabase" localSheetId="0" hidden="1">'Tablas al 13Abril2018'!$D$2:$G$61</definedName>
    <definedName name="_xlnm.Print_Area" localSheetId="0">'Tablas al 13Abril2018'!$E$2:$M$59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2" l="1"/>
  <c r="P3" i="2" l="1"/>
  <c r="S49" i="2" l="1"/>
  <c r="P49" i="2"/>
  <c r="Q49" i="2"/>
  <c r="S14" i="2"/>
  <c r="Q13" i="2"/>
  <c r="Q14" i="2"/>
  <c r="P13" i="2"/>
  <c r="P14" i="2"/>
  <c r="S37" i="2"/>
  <c r="P36" i="2" l="1"/>
  <c r="P37" i="2"/>
  <c r="S20" i="2" l="1"/>
  <c r="S59" i="2" l="1"/>
  <c r="S57" i="2"/>
  <c r="S21" i="2" l="1"/>
  <c r="S60" i="2" s="1"/>
  <c r="R60" i="2"/>
  <c r="P22" i="2" l="1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Q21" i="2"/>
  <c r="Q3" i="2" l="1"/>
  <c r="Q4" i="2"/>
  <c r="Q5" i="2"/>
  <c r="Q6" i="2"/>
  <c r="Q7" i="2"/>
  <c r="Q8" i="2"/>
  <c r="Q9" i="2"/>
  <c r="Q10" i="2"/>
  <c r="Q11" i="2"/>
  <c r="Q12" i="2"/>
  <c r="Q15" i="2"/>
  <c r="Q16" i="2"/>
  <c r="Q17" i="2"/>
  <c r="Q18" i="2"/>
  <c r="Q19" i="2"/>
  <c r="Q20" i="2"/>
  <c r="Q38" i="2"/>
  <c r="Q39" i="2"/>
  <c r="Q40" i="2"/>
  <c r="Q41" i="2"/>
  <c r="Q42" i="2"/>
  <c r="Q43" i="2"/>
  <c r="Q44" i="2"/>
  <c r="Q45" i="2"/>
  <c r="Q46" i="2"/>
  <c r="Q47" i="2"/>
  <c r="Q48" i="2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19" i="2"/>
  <c r="P20" i="2"/>
  <c r="P21" i="2"/>
  <c r="P38" i="2"/>
  <c r="P39" i="2"/>
  <c r="P40" i="2"/>
  <c r="P41" i="2"/>
  <c r="P42" i="2"/>
  <c r="P43" i="2"/>
  <c r="P44" i="2"/>
  <c r="P45" i="2"/>
  <c r="P46" i="2"/>
  <c r="P47" i="2"/>
  <c r="P48" i="2"/>
</calcChain>
</file>

<file path=xl/sharedStrings.xml><?xml version="1.0" encoding="utf-8"?>
<sst xmlns="http://schemas.openxmlformats.org/spreadsheetml/2006/main" count="521" uniqueCount="239">
  <si>
    <t>T112</t>
  </si>
  <si>
    <t>ROP</t>
  </si>
  <si>
    <t>T133</t>
  </si>
  <si>
    <t>CCA</t>
  </si>
  <si>
    <t>CCU</t>
  </si>
  <si>
    <t>CIG</t>
  </si>
  <si>
    <t>OPC</t>
  </si>
  <si>
    <t>VEN</t>
  </si>
  <si>
    <t>T733</t>
  </si>
  <si>
    <t>CAE</t>
  </si>
  <si>
    <t>TAB-GEN-103</t>
  </si>
  <si>
    <t>T103B21</t>
  </si>
  <si>
    <t>T103COM</t>
  </si>
  <si>
    <t>T103FRD</t>
  </si>
  <si>
    <t>T103LOC</t>
  </si>
  <si>
    <t>T103SEC</t>
  </si>
  <si>
    <t>T703AEC</t>
  </si>
  <si>
    <t>TAB-GEN-104</t>
  </si>
  <si>
    <t>TAB-GEN-105</t>
  </si>
  <si>
    <t>TAB-GEN-106</t>
  </si>
  <si>
    <t>TAB-GEN-107</t>
  </si>
  <si>
    <t>TAB-GEN-108</t>
  </si>
  <si>
    <t>T107</t>
  </si>
  <si>
    <t xml:space="preserve">BE_TCH_PLANTA </t>
  </si>
  <si>
    <t>T107EDP</t>
  </si>
  <si>
    <t>T118</t>
  </si>
  <si>
    <t>M4CCL_INC_RANK_TRAB</t>
  </si>
  <si>
    <t>T118CLI</t>
  </si>
  <si>
    <t>M4RCH_ORGANIZATION</t>
  </si>
  <si>
    <t>T118DEM</t>
  </si>
  <si>
    <t>M4SAR_X_CONTRATO</t>
  </si>
  <si>
    <t>T118REN</t>
  </si>
  <si>
    <t>M4SCO_EVAL_CAPAB</t>
  </si>
  <si>
    <t>T118SMA</t>
  </si>
  <si>
    <t>M4SCO_HR_ROLE</t>
  </si>
  <si>
    <t>T118CEP</t>
  </si>
  <si>
    <t>M4SCO_PERIO_VALUES</t>
  </si>
  <si>
    <t>T119</t>
  </si>
  <si>
    <t>STD_HR_ACAD_BACKGR</t>
  </si>
  <si>
    <t>T119DCO</t>
  </si>
  <si>
    <t>STD_HR_PERIOD</t>
  </si>
  <si>
    <t>T119DIR</t>
  </si>
  <si>
    <t xml:space="preserve">STD_JOB </t>
  </si>
  <si>
    <t>STD_PERSON</t>
  </si>
  <si>
    <t>T103</t>
  </si>
  <si>
    <t>STD_WORK_LOCATION</t>
  </si>
  <si>
    <t>T703MCS</t>
  </si>
  <si>
    <t>M4SCL_LIC_SUBSID</t>
  </si>
  <si>
    <t>STD_ADDRESS</t>
  </si>
  <si>
    <t>TDTC_HML_ID_PER</t>
  </si>
  <si>
    <t>Tablas Generales</t>
  </si>
  <si>
    <t>T103OFI</t>
  </si>
  <si>
    <t>T103TTAB_CNL_PUT</t>
  </si>
  <si>
    <t>T103UNI</t>
  </si>
  <si>
    <t>T103USR</t>
  </si>
  <si>
    <t>Tabla</t>
  </si>
  <si>
    <t>Base</t>
  </si>
  <si>
    <t>Aplicativo</t>
  </si>
  <si>
    <t>T718</t>
  </si>
  <si>
    <t>T718VNT</t>
  </si>
  <si>
    <t>Base Central de Clientes</t>
  </si>
  <si>
    <t>Datawarehouse</t>
  </si>
  <si>
    <t>Recursos Humanos</t>
  </si>
  <si>
    <t>Credito Moneda Nacional</t>
  </si>
  <si>
    <t>BSDO_PER</t>
  </si>
  <si>
    <t>Cantidad Filas</t>
  </si>
  <si>
    <t>Largo Fila</t>
  </si>
  <si>
    <t>BBCC-CLI_118</t>
  </si>
  <si>
    <t>BCRE-CRE-133</t>
  </si>
  <si>
    <t>T133CCA</t>
  </si>
  <si>
    <t>T133CCU</t>
  </si>
  <si>
    <t>T133CIG</t>
  </si>
  <si>
    <t>T133OPC</t>
  </si>
  <si>
    <t>TBCC_ACT_ECO_CLI</t>
  </si>
  <si>
    <t>PRODUCCION</t>
  </si>
  <si>
    <t>Base de Recursos Humanos</t>
  </si>
  <si>
    <t>BCC</t>
  </si>
  <si>
    <t>DHW</t>
  </si>
  <si>
    <t>CRE</t>
  </si>
  <si>
    <t>DICE</t>
  </si>
  <si>
    <t>DEBE DECIR</t>
  </si>
  <si>
    <t>BTG</t>
  </si>
  <si>
    <t>TTAB_CNL_PUT</t>
  </si>
  <si>
    <t>TTAB_MCS</t>
  </si>
  <si>
    <t>BBCC-DIR-119</t>
  </si>
  <si>
    <t>TBCC_VNT_CLI</t>
  </si>
  <si>
    <t>BEP-107</t>
  </si>
  <si>
    <t>BCC-OPE-112</t>
  </si>
  <si>
    <t>T112ROP</t>
  </si>
  <si>
    <t>T133VEN</t>
  </si>
  <si>
    <t>TCRE_CAE</t>
  </si>
  <si>
    <t>TBCC_CEP</t>
  </si>
  <si>
    <t>Alias</t>
  </si>
  <si>
    <t>T400HIP</t>
  </si>
  <si>
    <t>BDTC-DWH</t>
  </si>
  <si>
    <t>T733CAE</t>
  </si>
  <si>
    <t>Nombre Físico</t>
  </si>
  <si>
    <t>T703PUT</t>
  </si>
  <si>
    <t>T718CEP</t>
  </si>
  <si>
    <t>TRK</t>
  </si>
  <si>
    <t>Base Gestion</t>
  </si>
  <si>
    <t>Mb</t>
  </si>
  <si>
    <t>DB/2</t>
  </si>
  <si>
    <t>Plano</t>
  </si>
  <si>
    <t>Mayor</t>
  </si>
  <si>
    <t>Valor</t>
  </si>
  <si>
    <t>DB/2 o SQL</t>
  </si>
  <si>
    <t>SQL</t>
  </si>
  <si>
    <t xml:space="preserve"> </t>
  </si>
  <si>
    <t>en</t>
  </si>
  <si>
    <t>GB</t>
  </si>
  <si>
    <t>Tarjeta de Crédito</t>
  </si>
  <si>
    <t>BTC2_NMO</t>
  </si>
  <si>
    <t>TTC2_TPR_BIN</t>
  </si>
  <si>
    <t>T343BIN</t>
  </si>
  <si>
    <t xml:space="preserve"> DB/2 </t>
  </si>
  <si>
    <t>TTC2_TPR_BLQ</t>
  </si>
  <si>
    <t>T343BLQ</t>
  </si>
  <si>
    <t>TTC2_HIS_CLD</t>
  </si>
  <si>
    <t>T343CLD</t>
  </si>
  <si>
    <t xml:space="preserve">   </t>
  </si>
  <si>
    <t>TTC2_NMO_CTA</t>
  </si>
  <si>
    <t>T343CTA</t>
  </si>
  <si>
    <t>TTC2_TPR_FPO</t>
  </si>
  <si>
    <t>T343FPO</t>
  </si>
  <si>
    <t>TTC2_NMO_FRE</t>
  </si>
  <si>
    <t>T343FRE</t>
  </si>
  <si>
    <t>TTC2_NMO_TAR</t>
  </si>
  <si>
    <t>T343TAR</t>
  </si>
  <si>
    <t>TTC2_NMO_TRN</t>
  </si>
  <si>
    <t>T343TRN</t>
  </si>
  <si>
    <t>Control de Gestión</t>
  </si>
  <si>
    <t>BICC_GES_TBJ</t>
  </si>
  <si>
    <t>TICC_QKV_201705_TRE</t>
  </si>
  <si>
    <t xml:space="preserve"> SQL </t>
  </si>
  <si>
    <t>DPSIGDWH</t>
  </si>
  <si>
    <t>INF_MTC_SMY</t>
  </si>
  <si>
    <t>T201IMT</t>
  </si>
  <si>
    <t>Clientes</t>
  </si>
  <si>
    <t>Datos Empresas</t>
  </si>
  <si>
    <t>Renta Clientes</t>
  </si>
  <si>
    <t>Operaciones Creditos</t>
  </si>
  <si>
    <t>Vencimientos Creditos</t>
  </si>
  <si>
    <t>Comuna</t>
  </si>
  <si>
    <t>Feriados</t>
  </si>
  <si>
    <t>Localidades</t>
  </si>
  <si>
    <t>Sector Economico</t>
  </si>
  <si>
    <t>Actividad Economica</t>
  </si>
  <si>
    <t>Tablon</t>
  </si>
  <si>
    <t>Oficinas (Sucursales)</t>
  </si>
  <si>
    <t>Unidades</t>
  </si>
  <si>
    <t>Usuarios</t>
  </si>
  <si>
    <t>Descripción</t>
  </si>
  <si>
    <t>Operaciones Relacionadas</t>
  </si>
  <si>
    <t>Direcciones de Contacto</t>
  </si>
  <si>
    <t>Direcciones Nacionales</t>
  </si>
  <si>
    <t>Rel. Cliente/Ejec. Especialista</t>
  </si>
  <si>
    <t>Ventas Relacionadas Clientes</t>
  </si>
  <si>
    <t>Estructura de Propiedad</t>
  </si>
  <si>
    <t>Segmentos Clientes</t>
  </si>
  <si>
    <t>Cartola Cancelaciones</t>
  </si>
  <si>
    <t>Cartola Curses</t>
  </si>
  <si>
    <t>Cartola Informacion General</t>
  </si>
  <si>
    <t>Carga Anual Equivalente</t>
  </si>
  <si>
    <t>Numeros Correlativos Personas</t>
  </si>
  <si>
    <t>Puestos de Trabajo</t>
  </si>
  <si>
    <t>Microsegmentos</t>
  </si>
  <si>
    <t>Bines de Tarjetas</t>
  </si>
  <si>
    <t>Códigos de Bloqueo</t>
  </si>
  <si>
    <t>Histórico de Facturación</t>
  </si>
  <si>
    <t>Cuentas de Clientes de Tarjetas</t>
  </si>
  <si>
    <t>Formas de Pago</t>
  </si>
  <si>
    <t>Cabecera de Facturación</t>
  </si>
  <si>
    <t>Información de Tarjetas</t>
  </si>
  <si>
    <t>Movimientos Monetarios</t>
  </si>
  <si>
    <t>Resumen Calculos Rentabilidad</t>
  </si>
  <si>
    <t>Ranking del Trabajador</t>
  </si>
  <si>
    <t>Tipo de planta</t>
  </si>
  <si>
    <t>Tipo de Contrato</t>
  </si>
  <si>
    <t>Evaluación del trabajador</t>
  </si>
  <si>
    <t>Movilidades</t>
  </si>
  <si>
    <t>Adherencia a instituciones</t>
  </si>
  <si>
    <t>Formación académica</t>
  </si>
  <si>
    <t>Alta del trabajador</t>
  </si>
  <si>
    <t>Información de los cargos del personal</t>
  </si>
  <si>
    <t xml:space="preserve">Información de las personas </t>
  </si>
  <si>
    <t>Lugar de Trabajo</t>
  </si>
  <si>
    <t>Tipo de Ausentismo</t>
  </si>
  <si>
    <t>Dirección Particular trabajador</t>
  </si>
  <si>
    <t>Estado Resultados Mayo 2017</t>
  </si>
  <si>
    <t>T103EJC</t>
  </si>
  <si>
    <t>Ejecutivos</t>
  </si>
  <si>
    <t>T118DCL</t>
  </si>
  <si>
    <t>T118DCY</t>
  </si>
  <si>
    <t>Datos Conyuge</t>
  </si>
  <si>
    <t>Datos Clientes Personas</t>
  </si>
  <si>
    <t>M4SCO_AC_HR_PERIOD</t>
  </si>
  <si>
    <t>M4SCO_X_REA_CHANGE</t>
  </si>
  <si>
    <t>Sociedades o Filiales del Banco</t>
  </si>
  <si>
    <t>Haberes Pagados</t>
  </si>
  <si>
    <t>Tipos de Movilidad</t>
  </si>
  <si>
    <t>Nombre Archivo</t>
  </si>
  <si>
    <t>PBCC.NN.CLIENTES.T112ROP</t>
  </si>
  <si>
    <t>PBCC.NN.CLIENTES.T107EDP</t>
  </si>
  <si>
    <t>PBCC.NN.CLIENTES.T118CLI</t>
  </si>
  <si>
    <t>PBCC.NN.CLIENTES.T118DEM</t>
  </si>
  <si>
    <t>PBCC.NN.CLIENTES.T118REN</t>
  </si>
  <si>
    <t>PBCC.NN.CLIENTES.T118SMA</t>
  </si>
  <si>
    <t>PBCC.NN.CLIENTES.T119DCO</t>
  </si>
  <si>
    <t>PBCC.NN.CLIENTES.T119DIR</t>
  </si>
  <si>
    <t>PBCC.NN.CLIENTES.T118DCL</t>
  </si>
  <si>
    <t>PBCC.NN.CLIENTES.T118DCY</t>
  </si>
  <si>
    <t>PBCC.NN.CLIENTES.T718CEP</t>
  </si>
  <si>
    <t>PBCC.NN.CLIENTES.T718VNT</t>
  </si>
  <si>
    <t>CAE_F201803.TXT</t>
  </si>
  <si>
    <t>CCA_F201803.TXT</t>
  </si>
  <si>
    <t>CCU_F201803.TXT</t>
  </si>
  <si>
    <t>CIG_F201803.TXT</t>
  </si>
  <si>
    <t>OPC_F201803.TXT</t>
  </si>
  <si>
    <t>VEN_F201803.TXT</t>
  </si>
  <si>
    <t>PBCC.NN.GENERAL.T103COM</t>
  </si>
  <si>
    <t>PBCC.NN.GENERAL.T103FRD</t>
  </si>
  <si>
    <t>PBCC.NN.GENERAL.T103LOC</t>
  </si>
  <si>
    <t>PBCC.NN.GENERAL.T103SEC</t>
  </si>
  <si>
    <t>PBCC.NN.GENERAL.T703AEC</t>
  </si>
  <si>
    <t>PBCC.NN.GENERAL.T103B21</t>
  </si>
  <si>
    <t>PBCC.NN.GENERAL.T103OFI</t>
  </si>
  <si>
    <t>PBCC.NN.GENERAL.T703PUT</t>
  </si>
  <si>
    <t>PBCC.NN.GENERAL.T103UNI</t>
  </si>
  <si>
    <t>PBCC.NN.GENERAL.T103USR</t>
  </si>
  <si>
    <t>PBCC.NN.GENERAL.T703MCS</t>
  </si>
  <si>
    <t>PBCC.NN.GENERAL.T103EJC</t>
  </si>
  <si>
    <t>T343BIN.txt</t>
  </si>
  <si>
    <t>T343BLQ.txt</t>
  </si>
  <si>
    <t>T343CLD.txt</t>
  </si>
  <si>
    <t>T343CTA.txt</t>
  </si>
  <si>
    <t>T343FPO.txt</t>
  </si>
  <si>
    <t>T343TAR.txt</t>
  </si>
  <si>
    <t>T343TRN_SIN201804.txt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</si>
</sst>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1" x14ac:knownFonts="1">
    <font>
      <sz val="11"/>
      <color theme="1"/>
      <name val="Calibri"/>
      <family val="2"/>
      <charset val="1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1" fontId="4" fillId="0" borderId="0" xfId="0" applyNumberFormat="1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4" fillId="2" borderId="0" xfId="1" applyNumberFormat="1" applyFont="1" applyFill="1" applyAlignment="1">
      <alignment horizontal="right" vertical="center"/>
    </xf>
    <xf numFmtId="164" fontId="3" fillId="6" borderId="0" xfId="1" applyNumberFormat="1" applyFont="1" applyFill="1" applyAlignment="1">
      <alignment horizontal="right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2" borderId="5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3" fillId="7" borderId="0" xfId="0" applyNumberFormat="1" applyFont="1" applyFill="1" applyAlignment="1">
      <alignment horizontal="right" vertical="center"/>
    </xf>
    <xf numFmtId="165" fontId="3" fillId="8" borderId="0" xfId="0" applyNumberFormat="1" applyFont="1" applyFill="1" applyAlignment="1">
      <alignment horizontal="right" vertical="center"/>
    </xf>
    <xf numFmtId="165" fontId="3" fillId="6" borderId="0" xfId="1" applyNumberFormat="1" applyFont="1" applyFill="1" applyAlignment="1">
      <alignment horizontal="right" vertical="center"/>
    </xf>
    <xf numFmtId="0" fontId="1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/>
    <xf numFmtId="0" fontId="5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/>
    </xf>
    <xf numFmtId="0" fontId="5" fillId="9" borderId="1" xfId="0" applyFont="1" applyFill="1" applyBorder="1" applyAlignment="1"/>
    <xf numFmtId="164" fontId="3" fillId="4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10" borderId="1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10" fillId="9" borderId="1" xfId="0" applyFont="1" applyFill="1" applyBorder="1" applyAlignment="1">
      <alignment horizontal="left"/>
    </xf>
    <xf numFmtId="0" fontId="9" fillId="9" borderId="1" xfId="0" applyFont="1" applyFill="1" applyBorder="1" applyAlignment="1"/>
    <xf numFmtId="164" fontId="9" fillId="0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164" fontId="9" fillId="0" borderId="0" xfId="1" applyNumberFormat="1" applyFont="1" applyFill="1" applyAlignment="1">
      <alignment horizontal="right" vertical="center"/>
    </xf>
    <xf numFmtId="165" fontId="10" fillId="8" borderId="0" xfId="0" applyNumberFormat="1" applyFont="1" applyFill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showGridLines="0" tabSelected="1" topLeftCell="F31" zoomScale="70" zoomScaleNormal="70" workbookViewId="0">
      <selection activeCell="J61" sqref="J61"/>
    </sheetView>
  </sheetViews>
  <sheetFormatPr baseColWidth="10" defaultRowHeight="18.75" x14ac:dyDescent="0.25"/>
  <cols>
    <col min="1" max="1" width="4.28515625" style="16" bestFit="1" customWidth="1"/>
    <col min="2" max="2" width="32.7109375" style="16" bestFit="1" customWidth="1"/>
    <col min="3" max="3" width="16.42578125" style="16" customWidth="1"/>
    <col min="4" max="4" width="29.140625" style="16" bestFit="1" customWidth="1"/>
    <col min="5" max="5" width="30.5703125" style="16" bestFit="1" customWidth="1"/>
    <col min="6" max="6" width="17.140625" style="17" bestFit="1" customWidth="1"/>
    <col min="7" max="7" width="29.140625" style="18" bestFit="1" customWidth="1"/>
    <col min="8" max="8" width="11.85546875" style="18" bestFit="1" customWidth="1"/>
    <col min="9" max="9" width="46.7109375" style="16" bestFit="1" customWidth="1"/>
    <col min="10" max="10" width="46.7109375" style="16" customWidth="1"/>
    <col min="11" max="11" width="18.85546875" style="26" customWidth="1"/>
    <col min="12" max="13" width="13.7109375" style="26" customWidth="1"/>
    <col min="14" max="14" width="12.28515625" style="26" customWidth="1"/>
    <col min="15" max="15" width="9.42578125" style="26" customWidth="1"/>
    <col min="16" max="16" width="15.7109375" style="22" customWidth="1"/>
    <col min="17" max="17" width="14.28515625" style="22" customWidth="1"/>
    <col min="18" max="18" width="14.42578125" style="35" customWidth="1"/>
    <col min="19" max="19" width="13" style="40" bestFit="1" customWidth="1"/>
    <col min="20" max="16384" width="11.42578125" style="16"/>
  </cols>
  <sheetData>
    <row r="1" spans="1:19" s="4" customFormat="1" x14ac:dyDescent="0.25">
      <c r="B1" s="57" t="s">
        <v>79</v>
      </c>
      <c r="C1" s="57"/>
      <c r="D1" s="57"/>
      <c r="E1" s="58" t="s">
        <v>80</v>
      </c>
      <c r="F1" s="59"/>
      <c r="G1" s="59"/>
      <c r="H1" s="59"/>
      <c r="I1" s="60"/>
      <c r="J1" s="61" t="s">
        <v>74</v>
      </c>
      <c r="K1" s="62"/>
      <c r="L1" s="62"/>
      <c r="M1" s="62"/>
      <c r="N1" s="63"/>
      <c r="O1" s="38"/>
      <c r="P1" s="41" t="s">
        <v>101</v>
      </c>
      <c r="Q1" s="41" t="s">
        <v>101</v>
      </c>
      <c r="R1" s="41" t="s">
        <v>104</v>
      </c>
      <c r="S1" s="42" t="s">
        <v>109</v>
      </c>
    </row>
    <row r="2" spans="1:19" s="4" customFormat="1" ht="21" customHeight="1" x14ac:dyDescent="0.25">
      <c r="B2" s="19" t="s">
        <v>57</v>
      </c>
      <c r="C2" s="20" t="s">
        <v>56</v>
      </c>
      <c r="D2" s="20" t="s">
        <v>55</v>
      </c>
      <c r="E2" s="1" t="s">
        <v>57</v>
      </c>
      <c r="F2" s="2" t="s">
        <v>56</v>
      </c>
      <c r="G2" s="3" t="s">
        <v>96</v>
      </c>
      <c r="H2" s="3" t="s">
        <v>92</v>
      </c>
      <c r="I2" s="1" t="s">
        <v>152</v>
      </c>
      <c r="J2" s="53" t="s">
        <v>201</v>
      </c>
      <c r="K2" s="53" t="s">
        <v>65</v>
      </c>
      <c r="L2" s="53" t="s">
        <v>66</v>
      </c>
      <c r="M2" s="53" t="s">
        <v>101</v>
      </c>
      <c r="N2" s="53" t="s">
        <v>99</v>
      </c>
      <c r="O2" s="38"/>
      <c r="P2" s="43" t="s">
        <v>103</v>
      </c>
      <c r="Q2" s="43" t="s">
        <v>106</v>
      </c>
      <c r="R2" s="43" t="s">
        <v>105</v>
      </c>
      <c r="S2" s="44" t="s">
        <v>110</v>
      </c>
    </row>
    <row r="3" spans="1:19" s="8" customFormat="1" ht="19.5" customHeight="1" x14ac:dyDescent="0.3">
      <c r="A3" s="8">
        <v>1</v>
      </c>
      <c r="B3" s="5" t="s">
        <v>76</v>
      </c>
      <c r="C3" s="6" t="s">
        <v>0</v>
      </c>
      <c r="D3" s="7" t="s">
        <v>1</v>
      </c>
      <c r="E3" s="27" t="s">
        <v>60</v>
      </c>
      <c r="F3" s="28" t="s">
        <v>87</v>
      </c>
      <c r="G3" s="29" t="s">
        <v>88</v>
      </c>
      <c r="H3" s="29"/>
      <c r="I3" s="7" t="s">
        <v>153</v>
      </c>
      <c r="J3" s="7" t="s">
        <v>202</v>
      </c>
      <c r="K3" s="54">
        <v>13294375</v>
      </c>
      <c r="L3" s="55">
        <v>105</v>
      </c>
      <c r="M3" s="55">
        <v>1300</v>
      </c>
      <c r="N3" s="24">
        <v>19185</v>
      </c>
      <c r="O3" s="37" t="s">
        <v>102</v>
      </c>
      <c r="P3" s="23">
        <f>K3*L3/1024/1024</f>
        <v>1331.2429189682007</v>
      </c>
      <c r="Q3" s="23">
        <f>N3*48*1024/1024/1024</f>
        <v>899.296875</v>
      </c>
      <c r="R3" s="23">
        <v>1549</v>
      </c>
      <c r="S3" s="45"/>
    </row>
    <row r="4" spans="1:19" s="8" customFormat="1" ht="19.5" customHeight="1" x14ac:dyDescent="0.3">
      <c r="A4" s="8">
        <v>2</v>
      </c>
      <c r="B4" s="5" t="s">
        <v>76</v>
      </c>
      <c r="C4" s="6" t="s">
        <v>22</v>
      </c>
      <c r="D4" s="9" t="s">
        <v>24</v>
      </c>
      <c r="E4" s="27" t="s">
        <v>60</v>
      </c>
      <c r="F4" s="28" t="s">
        <v>86</v>
      </c>
      <c r="G4" s="30" t="s">
        <v>24</v>
      </c>
      <c r="H4" s="30"/>
      <c r="I4" s="9" t="s">
        <v>158</v>
      </c>
      <c r="J4" s="9" t="s">
        <v>203</v>
      </c>
      <c r="K4" s="54">
        <v>206890</v>
      </c>
      <c r="L4" s="55">
        <v>115</v>
      </c>
      <c r="M4" s="55">
        <v>24</v>
      </c>
      <c r="N4" s="24">
        <v>330</v>
      </c>
      <c r="O4" s="37" t="s">
        <v>102</v>
      </c>
      <c r="P4" s="23">
        <f t="shared" ref="P4:P48" si="0">K4*L4/1024/1024</f>
        <v>22.690153121948242</v>
      </c>
      <c r="Q4" s="23">
        <f t="shared" ref="Q4:Q49" si="1">N4*48*1024/1024/1024</f>
        <v>15.46875</v>
      </c>
      <c r="R4" s="23">
        <v>19</v>
      </c>
      <c r="S4" s="45"/>
    </row>
    <row r="5" spans="1:19" s="8" customFormat="1" ht="19.5" customHeight="1" x14ac:dyDescent="0.3">
      <c r="A5" s="8">
        <v>3</v>
      </c>
      <c r="B5" s="5" t="s">
        <v>76</v>
      </c>
      <c r="C5" s="6" t="s">
        <v>25</v>
      </c>
      <c r="D5" s="9" t="s">
        <v>27</v>
      </c>
      <c r="E5" s="27" t="s">
        <v>60</v>
      </c>
      <c r="F5" s="28" t="s">
        <v>67</v>
      </c>
      <c r="G5" s="30" t="s">
        <v>27</v>
      </c>
      <c r="H5" s="30"/>
      <c r="I5" s="9" t="s">
        <v>138</v>
      </c>
      <c r="J5" s="9" t="s">
        <v>204</v>
      </c>
      <c r="K5" s="54">
        <v>16792512</v>
      </c>
      <c r="L5" s="55">
        <v>328</v>
      </c>
      <c r="M5" s="55">
        <v>5600</v>
      </c>
      <c r="N5" s="24">
        <v>43695</v>
      </c>
      <c r="O5" s="37" t="s">
        <v>102</v>
      </c>
      <c r="P5" s="23">
        <f t="shared" si="0"/>
        <v>5252.78466796875</v>
      </c>
      <c r="Q5" s="23">
        <f t="shared" si="1"/>
        <v>2048.203125</v>
      </c>
      <c r="R5" s="23">
        <v>4677</v>
      </c>
      <c r="S5" s="45"/>
    </row>
    <row r="6" spans="1:19" s="8" customFormat="1" ht="19.5" customHeight="1" x14ac:dyDescent="0.3">
      <c r="A6" s="8">
        <v>4</v>
      </c>
      <c r="B6" s="5" t="s">
        <v>76</v>
      </c>
      <c r="C6" s="6" t="s">
        <v>25</v>
      </c>
      <c r="D6" s="9" t="s">
        <v>29</v>
      </c>
      <c r="E6" s="27" t="s">
        <v>60</v>
      </c>
      <c r="F6" s="28" t="s">
        <v>67</v>
      </c>
      <c r="G6" s="30" t="s">
        <v>29</v>
      </c>
      <c r="H6" s="30"/>
      <c r="I6" s="9" t="s">
        <v>139</v>
      </c>
      <c r="J6" s="9" t="s">
        <v>205</v>
      </c>
      <c r="K6" s="54">
        <v>518783</v>
      </c>
      <c r="L6" s="55">
        <v>338</v>
      </c>
      <c r="M6" s="55">
        <v>180</v>
      </c>
      <c r="N6" s="24">
        <v>870</v>
      </c>
      <c r="O6" s="37" t="s">
        <v>102</v>
      </c>
      <c r="P6" s="23">
        <f t="shared" si="0"/>
        <v>167.22550773620605</v>
      </c>
      <c r="Q6" s="23">
        <f t="shared" si="1"/>
        <v>40.78125</v>
      </c>
      <c r="R6" s="23">
        <v>153</v>
      </c>
      <c r="S6" s="45"/>
    </row>
    <row r="7" spans="1:19" s="8" customFormat="1" ht="19.5" customHeight="1" x14ac:dyDescent="0.3">
      <c r="A7" s="8">
        <v>5</v>
      </c>
      <c r="B7" s="5" t="s">
        <v>76</v>
      </c>
      <c r="C7" s="6" t="s">
        <v>25</v>
      </c>
      <c r="D7" s="9" t="s">
        <v>31</v>
      </c>
      <c r="E7" s="27" t="s">
        <v>60</v>
      </c>
      <c r="F7" s="28" t="s">
        <v>67</v>
      </c>
      <c r="G7" s="30" t="s">
        <v>31</v>
      </c>
      <c r="H7" s="30"/>
      <c r="I7" s="9" t="s">
        <v>140</v>
      </c>
      <c r="J7" s="9" t="s">
        <v>206</v>
      </c>
      <c r="K7" s="54">
        <v>177385549</v>
      </c>
      <c r="L7" s="55">
        <v>91</v>
      </c>
      <c r="M7" s="55">
        <v>16500</v>
      </c>
      <c r="N7" s="24">
        <v>218475</v>
      </c>
      <c r="O7" s="37" t="s">
        <v>102</v>
      </c>
      <c r="P7" s="23">
        <f t="shared" si="0"/>
        <v>15394.291838645935</v>
      </c>
      <c r="Q7" s="23">
        <f t="shared" si="1"/>
        <v>10241.015625</v>
      </c>
      <c r="R7" s="23">
        <v>16065</v>
      </c>
      <c r="S7" s="45"/>
    </row>
    <row r="8" spans="1:19" s="8" customFormat="1" ht="19.5" customHeight="1" x14ac:dyDescent="0.3">
      <c r="A8" s="8">
        <v>6</v>
      </c>
      <c r="B8" s="5" t="s">
        <v>76</v>
      </c>
      <c r="C8" s="6" t="s">
        <v>25</v>
      </c>
      <c r="D8" s="9" t="s">
        <v>33</v>
      </c>
      <c r="E8" s="27" t="s">
        <v>60</v>
      </c>
      <c r="F8" s="28" t="s">
        <v>67</v>
      </c>
      <c r="G8" s="30" t="s">
        <v>33</v>
      </c>
      <c r="H8" s="30"/>
      <c r="I8" s="9" t="s">
        <v>159</v>
      </c>
      <c r="J8" s="9" t="s">
        <v>207</v>
      </c>
      <c r="K8" s="54">
        <v>125429889</v>
      </c>
      <c r="L8" s="55">
        <v>20</v>
      </c>
      <c r="M8" s="55">
        <v>2600</v>
      </c>
      <c r="N8" s="24">
        <v>85380</v>
      </c>
      <c r="O8" s="37" t="s">
        <v>102</v>
      </c>
      <c r="P8" s="23">
        <f t="shared" si="0"/>
        <v>2392.3852729797363</v>
      </c>
      <c r="Q8" s="23">
        <f t="shared" si="1"/>
        <v>4002.1875</v>
      </c>
      <c r="R8" s="23">
        <v>4510</v>
      </c>
      <c r="S8" s="45"/>
    </row>
    <row r="9" spans="1:19" s="8" customFormat="1" ht="19.5" customHeight="1" x14ac:dyDescent="0.3">
      <c r="A9" s="8">
        <v>7</v>
      </c>
      <c r="B9" s="5" t="s">
        <v>76</v>
      </c>
      <c r="C9" s="6" t="s">
        <v>25</v>
      </c>
      <c r="D9" s="9" t="s">
        <v>35</v>
      </c>
      <c r="E9" s="27" t="s">
        <v>60</v>
      </c>
      <c r="F9" s="28" t="s">
        <v>67</v>
      </c>
      <c r="G9" s="30" t="s">
        <v>91</v>
      </c>
      <c r="H9" s="30" t="s">
        <v>98</v>
      </c>
      <c r="I9" s="9" t="s">
        <v>156</v>
      </c>
      <c r="J9" s="9" t="s">
        <v>212</v>
      </c>
      <c r="K9" s="54">
        <v>51997</v>
      </c>
      <c r="L9" s="55">
        <v>67</v>
      </c>
      <c r="M9" s="55">
        <v>3.6</v>
      </c>
      <c r="N9" s="24">
        <v>240</v>
      </c>
      <c r="O9" s="37" t="s">
        <v>102</v>
      </c>
      <c r="P9" s="23">
        <f t="shared" si="0"/>
        <v>3.3224096298217773</v>
      </c>
      <c r="Q9" s="23">
        <f t="shared" si="1"/>
        <v>11.25</v>
      </c>
      <c r="R9" s="23">
        <v>11</v>
      </c>
      <c r="S9" s="45"/>
    </row>
    <row r="10" spans="1:19" s="8" customFormat="1" ht="19.5" customHeight="1" x14ac:dyDescent="0.3">
      <c r="A10" s="8">
        <v>8</v>
      </c>
      <c r="B10" s="5" t="s">
        <v>76</v>
      </c>
      <c r="C10" s="6" t="s">
        <v>37</v>
      </c>
      <c r="D10" s="9" t="s">
        <v>39</v>
      </c>
      <c r="E10" s="27" t="s">
        <v>60</v>
      </c>
      <c r="F10" s="28" t="s">
        <v>84</v>
      </c>
      <c r="G10" s="30" t="s">
        <v>39</v>
      </c>
      <c r="H10" s="30"/>
      <c r="I10" s="9" t="s">
        <v>154</v>
      </c>
      <c r="J10" s="9" t="s">
        <v>208</v>
      </c>
      <c r="K10" s="54">
        <v>45459571</v>
      </c>
      <c r="L10" s="55">
        <v>166</v>
      </c>
      <c r="M10" s="55">
        <v>7300</v>
      </c>
      <c r="N10" s="24">
        <v>85365</v>
      </c>
      <c r="O10" s="37" t="s">
        <v>102</v>
      </c>
      <c r="P10" s="23">
        <f t="shared" si="0"/>
        <v>7196.7017993927002</v>
      </c>
      <c r="Q10" s="23">
        <f t="shared" si="1"/>
        <v>4001.484375</v>
      </c>
      <c r="R10" s="23">
        <v>7474</v>
      </c>
      <c r="S10" s="45"/>
    </row>
    <row r="11" spans="1:19" s="8" customFormat="1" ht="19.5" customHeight="1" x14ac:dyDescent="0.3">
      <c r="A11" s="8">
        <v>9</v>
      </c>
      <c r="B11" s="5" t="s">
        <v>76</v>
      </c>
      <c r="C11" s="6" t="s">
        <v>37</v>
      </c>
      <c r="D11" s="9" t="s">
        <v>41</v>
      </c>
      <c r="E11" s="27" t="s">
        <v>60</v>
      </c>
      <c r="F11" s="28" t="s">
        <v>84</v>
      </c>
      <c r="G11" s="30" t="s">
        <v>41</v>
      </c>
      <c r="H11" s="30"/>
      <c r="I11" s="9" t="s">
        <v>155</v>
      </c>
      <c r="J11" s="9" t="s">
        <v>209</v>
      </c>
      <c r="K11" s="54">
        <v>26629202</v>
      </c>
      <c r="L11" s="55">
        <v>405</v>
      </c>
      <c r="M11" s="55">
        <v>11000</v>
      </c>
      <c r="N11" s="24">
        <v>54645</v>
      </c>
      <c r="O11" s="37" t="s">
        <v>102</v>
      </c>
      <c r="P11" s="23">
        <f t="shared" si="0"/>
        <v>10285.212335586548</v>
      </c>
      <c r="Q11" s="23">
        <f t="shared" si="1"/>
        <v>2561.484375</v>
      </c>
      <c r="R11" s="23">
        <v>10099</v>
      </c>
      <c r="S11" s="45"/>
    </row>
    <row r="12" spans="1:19" s="8" customFormat="1" ht="19.5" customHeight="1" x14ac:dyDescent="0.3">
      <c r="A12" s="8">
        <v>10</v>
      </c>
      <c r="B12" s="5" t="s">
        <v>76</v>
      </c>
      <c r="C12" s="6" t="s">
        <v>58</v>
      </c>
      <c r="D12" s="9" t="s">
        <v>59</v>
      </c>
      <c r="E12" s="27" t="s">
        <v>60</v>
      </c>
      <c r="F12" s="28" t="s">
        <v>67</v>
      </c>
      <c r="G12" s="30" t="s">
        <v>85</v>
      </c>
      <c r="H12" s="30" t="s">
        <v>59</v>
      </c>
      <c r="I12" s="9" t="s">
        <v>157</v>
      </c>
      <c r="J12" s="9" t="s">
        <v>213</v>
      </c>
      <c r="K12" s="54">
        <v>207161</v>
      </c>
      <c r="L12" s="55">
        <v>84</v>
      </c>
      <c r="M12" s="55">
        <v>18</v>
      </c>
      <c r="N12" s="24">
        <v>2010</v>
      </c>
      <c r="O12" s="37" t="s">
        <v>102</v>
      </c>
      <c r="P12" s="23">
        <f t="shared" si="0"/>
        <v>16.595386505126953</v>
      </c>
      <c r="Q12" s="23">
        <f t="shared" si="1"/>
        <v>94.21875</v>
      </c>
      <c r="R12" s="23">
        <v>94</v>
      </c>
      <c r="S12" s="45"/>
    </row>
    <row r="13" spans="1:19" s="8" customFormat="1" ht="19.5" customHeight="1" x14ac:dyDescent="0.3">
      <c r="A13" s="8">
        <v>11</v>
      </c>
      <c r="B13" s="5" t="s">
        <v>76</v>
      </c>
      <c r="C13" s="6" t="s">
        <v>25</v>
      </c>
      <c r="D13" s="9" t="s">
        <v>192</v>
      </c>
      <c r="E13" s="27" t="s">
        <v>60</v>
      </c>
      <c r="F13" s="28" t="s">
        <v>67</v>
      </c>
      <c r="G13" s="30" t="s">
        <v>192</v>
      </c>
      <c r="H13" s="30"/>
      <c r="I13" s="9" t="s">
        <v>195</v>
      </c>
      <c r="J13" s="9" t="s">
        <v>210</v>
      </c>
      <c r="K13" s="54">
        <v>16271210</v>
      </c>
      <c r="L13" s="55">
        <v>364</v>
      </c>
      <c r="M13" s="55">
        <v>5600</v>
      </c>
      <c r="N13" s="24">
        <v>22200</v>
      </c>
      <c r="O13" s="37" t="s">
        <v>102</v>
      </c>
      <c r="P13" s="23">
        <f t="shared" si="0"/>
        <v>5648.3463668823242</v>
      </c>
      <c r="Q13" s="23">
        <f>N13*48*1024/1024/1024</f>
        <v>1040.625</v>
      </c>
      <c r="R13" s="23">
        <v>4619</v>
      </c>
      <c r="S13" s="45"/>
    </row>
    <row r="14" spans="1:19" s="8" customFormat="1" ht="19.5" customHeight="1" x14ac:dyDescent="0.3">
      <c r="A14" s="8">
        <v>12</v>
      </c>
      <c r="B14" s="5" t="s">
        <v>76</v>
      </c>
      <c r="C14" s="6" t="s">
        <v>25</v>
      </c>
      <c r="D14" s="9" t="s">
        <v>193</v>
      </c>
      <c r="E14" s="27" t="s">
        <v>60</v>
      </c>
      <c r="F14" s="28" t="s">
        <v>67</v>
      </c>
      <c r="G14" s="30" t="s">
        <v>193</v>
      </c>
      <c r="H14" s="30"/>
      <c r="I14" s="9" t="s">
        <v>194</v>
      </c>
      <c r="J14" s="9" t="s">
        <v>211</v>
      </c>
      <c r="K14" s="54">
        <v>1360754</v>
      </c>
      <c r="L14" s="55">
        <v>129</v>
      </c>
      <c r="M14" s="55">
        <v>191</v>
      </c>
      <c r="N14" s="24">
        <v>1680</v>
      </c>
      <c r="O14" s="37" t="s">
        <v>102</v>
      </c>
      <c r="P14" s="23">
        <f t="shared" si="0"/>
        <v>167.40538215637207</v>
      </c>
      <c r="Q14" s="23">
        <f t="shared" si="1"/>
        <v>78.75</v>
      </c>
      <c r="R14" s="23">
        <v>162</v>
      </c>
      <c r="S14" s="45">
        <f>SUM(R3:R14)/1000</f>
        <v>49.432000000000002</v>
      </c>
    </row>
    <row r="15" spans="1:19" s="8" customFormat="1" ht="19.5" customHeight="1" x14ac:dyDescent="0.3">
      <c r="A15" s="8">
        <v>13</v>
      </c>
      <c r="B15" s="5" t="s">
        <v>78</v>
      </c>
      <c r="C15" s="6" t="s">
        <v>2</v>
      </c>
      <c r="D15" s="7" t="s">
        <v>3</v>
      </c>
      <c r="E15" s="48" t="s">
        <v>63</v>
      </c>
      <c r="F15" s="49" t="s">
        <v>68</v>
      </c>
      <c r="G15" s="50" t="s">
        <v>69</v>
      </c>
      <c r="H15" s="50"/>
      <c r="I15" s="9" t="s">
        <v>160</v>
      </c>
      <c r="J15" s="9" t="s">
        <v>215</v>
      </c>
      <c r="K15" s="54">
        <v>14555991</v>
      </c>
      <c r="L15" s="55">
        <v>156</v>
      </c>
      <c r="M15" s="55">
        <v>2300</v>
      </c>
      <c r="N15" s="24">
        <v>64530</v>
      </c>
      <c r="O15" s="37" t="s">
        <v>102</v>
      </c>
      <c r="P15" s="23">
        <f t="shared" si="0"/>
        <v>2165.5412635803223</v>
      </c>
      <c r="Q15" s="23">
        <f t="shared" si="1"/>
        <v>3024.84375</v>
      </c>
      <c r="R15" s="23">
        <v>4532</v>
      </c>
      <c r="S15" s="45"/>
    </row>
    <row r="16" spans="1:19" s="8" customFormat="1" ht="19.5" customHeight="1" x14ac:dyDescent="0.3">
      <c r="A16" s="8">
        <v>14</v>
      </c>
      <c r="B16" s="5" t="s">
        <v>78</v>
      </c>
      <c r="C16" s="6" t="s">
        <v>2</v>
      </c>
      <c r="D16" s="7" t="s">
        <v>4</v>
      </c>
      <c r="E16" s="48" t="s">
        <v>63</v>
      </c>
      <c r="F16" s="49" t="s">
        <v>68</v>
      </c>
      <c r="G16" s="50" t="s">
        <v>70</v>
      </c>
      <c r="H16" s="50"/>
      <c r="I16" s="9" t="s">
        <v>161</v>
      </c>
      <c r="J16" s="9" t="s">
        <v>216</v>
      </c>
      <c r="K16" s="54">
        <v>1806766</v>
      </c>
      <c r="L16" s="55">
        <v>219</v>
      </c>
      <c r="M16" s="55">
        <v>399</v>
      </c>
      <c r="N16" s="24">
        <v>7530</v>
      </c>
      <c r="O16" s="37" t="s">
        <v>102</v>
      </c>
      <c r="P16" s="23">
        <f t="shared" si="0"/>
        <v>377.35152626037598</v>
      </c>
      <c r="Q16" s="23">
        <f t="shared" si="1"/>
        <v>352.96875</v>
      </c>
      <c r="R16" s="23">
        <v>760</v>
      </c>
      <c r="S16" s="45"/>
    </row>
    <row r="17" spans="1:19" s="8" customFormat="1" ht="19.5" customHeight="1" x14ac:dyDescent="0.3">
      <c r="A17" s="8">
        <v>15</v>
      </c>
      <c r="B17" s="5" t="s">
        <v>78</v>
      </c>
      <c r="C17" s="6" t="s">
        <v>2</v>
      </c>
      <c r="D17" s="7" t="s">
        <v>5</v>
      </c>
      <c r="E17" s="48" t="s">
        <v>63</v>
      </c>
      <c r="F17" s="49" t="s">
        <v>68</v>
      </c>
      <c r="G17" s="50" t="s">
        <v>71</v>
      </c>
      <c r="H17" s="50"/>
      <c r="I17" s="9" t="s">
        <v>162</v>
      </c>
      <c r="J17" s="9" t="s">
        <v>217</v>
      </c>
      <c r="K17" s="54">
        <v>2654434</v>
      </c>
      <c r="L17" s="55">
        <v>92</v>
      </c>
      <c r="M17" s="55">
        <v>250</v>
      </c>
      <c r="N17" s="24">
        <v>27630</v>
      </c>
      <c r="O17" s="37" t="s">
        <v>102</v>
      </c>
      <c r="P17" s="23">
        <f t="shared" si="0"/>
        <v>232.89482879638672</v>
      </c>
      <c r="Q17" s="23">
        <f t="shared" si="1"/>
        <v>1295.15625</v>
      </c>
      <c r="R17" s="23">
        <v>2471</v>
      </c>
      <c r="S17" s="45"/>
    </row>
    <row r="18" spans="1:19" s="8" customFormat="1" ht="19.5" customHeight="1" x14ac:dyDescent="0.3">
      <c r="A18" s="8">
        <v>16</v>
      </c>
      <c r="B18" s="5" t="s">
        <v>78</v>
      </c>
      <c r="C18" s="6" t="s">
        <v>2</v>
      </c>
      <c r="D18" s="7" t="s">
        <v>6</v>
      </c>
      <c r="E18" s="48" t="s">
        <v>63</v>
      </c>
      <c r="F18" s="49" t="s">
        <v>68</v>
      </c>
      <c r="G18" s="50" t="s">
        <v>72</v>
      </c>
      <c r="H18" s="50"/>
      <c r="I18" s="9" t="s">
        <v>141</v>
      </c>
      <c r="J18" s="9" t="s">
        <v>218</v>
      </c>
      <c r="K18" s="54">
        <v>1842503</v>
      </c>
      <c r="L18" s="55">
        <v>484</v>
      </c>
      <c r="M18" s="55">
        <v>896</v>
      </c>
      <c r="N18" s="24">
        <v>17550</v>
      </c>
      <c r="O18" s="37" t="s">
        <v>102</v>
      </c>
      <c r="P18" s="23">
        <f t="shared" si="0"/>
        <v>850.45952987670898</v>
      </c>
      <c r="Q18" s="23">
        <f t="shared" si="1"/>
        <v>822.65625</v>
      </c>
      <c r="R18" s="23">
        <v>1782</v>
      </c>
      <c r="S18" s="45"/>
    </row>
    <row r="19" spans="1:19" s="8" customFormat="1" ht="19.5" customHeight="1" x14ac:dyDescent="0.3">
      <c r="A19" s="8">
        <v>17</v>
      </c>
      <c r="B19" s="5" t="s">
        <v>78</v>
      </c>
      <c r="C19" s="6" t="s">
        <v>2</v>
      </c>
      <c r="D19" s="7" t="s">
        <v>7</v>
      </c>
      <c r="E19" s="48" t="s">
        <v>63</v>
      </c>
      <c r="F19" s="49" t="s">
        <v>68</v>
      </c>
      <c r="G19" s="50" t="s">
        <v>89</v>
      </c>
      <c r="H19" s="50"/>
      <c r="I19" s="9" t="s">
        <v>142</v>
      </c>
      <c r="J19" s="9" t="s">
        <v>219</v>
      </c>
      <c r="K19" s="54">
        <v>41562618</v>
      </c>
      <c r="L19" s="55">
        <v>283</v>
      </c>
      <c r="M19" s="55">
        <v>12000</v>
      </c>
      <c r="N19" s="24">
        <v>262170</v>
      </c>
      <c r="O19" s="37" t="s">
        <v>102</v>
      </c>
      <c r="P19" s="23">
        <f t="shared" si="0"/>
        <v>11217.327970504761</v>
      </c>
      <c r="Q19" s="23">
        <f t="shared" si="1"/>
        <v>12289.21875</v>
      </c>
      <c r="R19" s="23">
        <v>25775</v>
      </c>
      <c r="S19" s="45"/>
    </row>
    <row r="20" spans="1:19" s="8" customFormat="1" ht="19.5" customHeight="1" x14ac:dyDescent="0.3">
      <c r="A20" s="8">
        <v>18</v>
      </c>
      <c r="B20" s="5" t="s">
        <v>78</v>
      </c>
      <c r="C20" s="6" t="s">
        <v>8</v>
      </c>
      <c r="D20" s="7" t="s">
        <v>9</v>
      </c>
      <c r="E20" s="48" t="s">
        <v>63</v>
      </c>
      <c r="F20" s="49" t="s">
        <v>68</v>
      </c>
      <c r="G20" s="50" t="s">
        <v>90</v>
      </c>
      <c r="H20" s="50" t="s">
        <v>95</v>
      </c>
      <c r="I20" s="9" t="s">
        <v>163</v>
      </c>
      <c r="J20" s="9" t="s">
        <v>214</v>
      </c>
      <c r="K20" s="54">
        <v>1102909</v>
      </c>
      <c r="L20" s="55">
        <v>79</v>
      </c>
      <c r="M20" s="55">
        <v>142</v>
      </c>
      <c r="N20" s="24">
        <v>4020</v>
      </c>
      <c r="O20" s="37" t="s">
        <v>102</v>
      </c>
      <c r="P20" s="23">
        <f t="shared" si="0"/>
        <v>83.093462944030762</v>
      </c>
      <c r="Q20" s="23">
        <f t="shared" si="1"/>
        <v>188.4375</v>
      </c>
      <c r="R20" s="23">
        <v>309</v>
      </c>
      <c r="S20" s="45">
        <f>SUM(R15:R20)/1000</f>
        <v>35.628999999999998</v>
      </c>
    </row>
    <row r="21" spans="1:19" s="8" customFormat="1" ht="19.5" customHeight="1" x14ac:dyDescent="0.3">
      <c r="A21" s="8">
        <v>19</v>
      </c>
      <c r="B21" s="10" t="s">
        <v>77</v>
      </c>
      <c r="C21" s="6" t="s">
        <v>100</v>
      </c>
      <c r="D21" s="9" t="s">
        <v>49</v>
      </c>
      <c r="E21" s="31" t="s">
        <v>61</v>
      </c>
      <c r="F21" s="28" t="s">
        <v>94</v>
      </c>
      <c r="G21" s="30" t="s">
        <v>49</v>
      </c>
      <c r="H21" s="30" t="s">
        <v>93</v>
      </c>
      <c r="I21" s="9" t="s">
        <v>164</v>
      </c>
      <c r="J21" s="9"/>
      <c r="K21" s="24">
        <v>58278507</v>
      </c>
      <c r="L21" s="24">
        <v>21</v>
      </c>
      <c r="M21" s="24"/>
      <c r="N21" s="24">
        <v>25200</v>
      </c>
      <c r="O21" s="37" t="s">
        <v>102</v>
      </c>
      <c r="P21" s="23">
        <f t="shared" si="0"/>
        <v>1167.153021812439</v>
      </c>
      <c r="Q21" s="23">
        <f>N21*48*1024/1024/1024</f>
        <v>1181.25</v>
      </c>
      <c r="R21" s="23">
        <v>1181</v>
      </c>
      <c r="S21" s="45">
        <f>SUM(R21)/1000</f>
        <v>1.181</v>
      </c>
    </row>
    <row r="22" spans="1:19" s="8" customFormat="1" ht="19.5" customHeight="1" x14ac:dyDescent="0.3">
      <c r="A22" s="8">
        <v>20</v>
      </c>
      <c r="B22" s="10" t="s">
        <v>75</v>
      </c>
      <c r="C22" s="11" t="s">
        <v>64</v>
      </c>
      <c r="D22" s="12" t="s">
        <v>23</v>
      </c>
      <c r="E22" s="51" t="s">
        <v>62</v>
      </c>
      <c r="F22" s="49" t="s">
        <v>64</v>
      </c>
      <c r="G22" s="52" t="s">
        <v>23</v>
      </c>
      <c r="H22" s="52"/>
      <c r="I22" s="9" t="s">
        <v>177</v>
      </c>
      <c r="J22" s="9"/>
      <c r="K22" s="24">
        <v>7</v>
      </c>
      <c r="L22" s="24"/>
      <c r="M22" s="24"/>
      <c r="N22" s="24"/>
      <c r="O22" s="37" t="s">
        <v>107</v>
      </c>
      <c r="P22" s="23">
        <f t="shared" ref="P22:P37" si="2">K22*L22/1024/1024</f>
        <v>0</v>
      </c>
      <c r="Q22" s="23">
        <v>1</v>
      </c>
      <c r="R22" s="23">
        <v>1</v>
      </c>
      <c r="S22" s="45" t="s">
        <v>108</v>
      </c>
    </row>
    <row r="23" spans="1:19" s="8" customFormat="1" ht="19.5" customHeight="1" x14ac:dyDescent="0.3">
      <c r="A23" s="8">
        <v>22</v>
      </c>
      <c r="B23" s="10" t="s">
        <v>75</v>
      </c>
      <c r="C23" s="11" t="s">
        <v>64</v>
      </c>
      <c r="D23" s="12" t="s">
        <v>26</v>
      </c>
      <c r="E23" s="51" t="s">
        <v>62</v>
      </c>
      <c r="F23" s="49" t="s">
        <v>64</v>
      </c>
      <c r="G23" s="52" t="s">
        <v>26</v>
      </c>
      <c r="H23" s="52"/>
      <c r="I23" s="9" t="s">
        <v>176</v>
      </c>
      <c r="J23" s="9"/>
      <c r="K23" s="24">
        <v>58844</v>
      </c>
      <c r="L23" s="24"/>
      <c r="M23" s="24"/>
      <c r="N23" s="24"/>
      <c r="O23" s="37" t="s">
        <v>107</v>
      </c>
      <c r="P23" s="23">
        <f t="shared" si="2"/>
        <v>0</v>
      </c>
      <c r="Q23" s="23">
        <v>3.9</v>
      </c>
      <c r="R23" s="23">
        <v>3.9</v>
      </c>
      <c r="S23" s="45" t="s">
        <v>108</v>
      </c>
    </row>
    <row r="24" spans="1:19" s="8" customFormat="1" ht="19.5" customHeight="1" x14ac:dyDescent="0.3">
      <c r="A24" s="8">
        <v>23</v>
      </c>
      <c r="B24" s="10" t="s">
        <v>75</v>
      </c>
      <c r="C24" s="11" t="s">
        <v>64</v>
      </c>
      <c r="D24" s="12" t="s">
        <v>28</v>
      </c>
      <c r="E24" s="51" t="s">
        <v>62</v>
      </c>
      <c r="F24" s="49" t="s">
        <v>64</v>
      </c>
      <c r="G24" s="52" t="s">
        <v>28</v>
      </c>
      <c r="H24" s="52"/>
      <c r="I24" s="9" t="s">
        <v>198</v>
      </c>
      <c r="J24" s="9"/>
      <c r="K24" s="24">
        <v>21</v>
      </c>
      <c r="L24" s="24"/>
      <c r="M24" s="24"/>
      <c r="N24" s="24"/>
      <c r="O24" s="37" t="s">
        <v>107</v>
      </c>
      <c r="P24" s="23">
        <f t="shared" si="2"/>
        <v>0</v>
      </c>
      <c r="Q24" s="23">
        <v>1</v>
      </c>
      <c r="R24" s="23">
        <v>1</v>
      </c>
      <c r="S24" s="45" t="s">
        <v>108</v>
      </c>
    </row>
    <row r="25" spans="1:19" s="8" customFormat="1" ht="19.5" customHeight="1" x14ac:dyDescent="0.3">
      <c r="A25" s="8">
        <v>24</v>
      </c>
      <c r="B25" s="10" t="s">
        <v>75</v>
      </c>
      <c r="C25" s="11" t="s">
        <v>64</v>
      </c>
      <c r="D25" s="12" t="s">
        <v>30</v>
      </c>
      <c r="E25" s="51" t="s">
        <v>62</v>
      </c>
      <c r="F25" s="49" t="s">
        <v>64</v>
      </c>
      <c r="G25" s="52" t="s">
        <v>30</v>
      </c>
      <c r="H25" s="52"/>
      <c r="I25" s="9" t="s">
        <v>178</v>
      </c>
      <c r="J25" s="9"/>
      <c r="K25" s="24">
        <v>105</v>
      </c>
      <c r="L25" s="24"/>
      <c r="M25" s="24"/>
      <c r="N25" s="24"/>
      <c r="O25" s="37" t="s">
        <v>107</v>
      </c>
      <c r="P25" s="23">
        <f t="shared" si="2"/>
        <v>0</v>
      </c>
      <c r="Q25" s="23">
        <v>1</v>
      </c>
      <c r="R25" s="23">
        <v>1</v>
      </c>
      <c r="S25" s="45" t="s">
        <v>108</v>
      </c>
    </row>
    <row r="26" spans="1:19" s="8" customFormat="1" ht="19.5" customHeight="1" x14ac:dyDescent="0.3">
      <c r="A26" s="8">
        <v>25</v>
      </c>
      <c r="B26" s="10" t="s">
        <v>75</v>
      </c>
      <c r="C26" s="11" t="s">
        <v>64</v>
      </c>
      <c r="D26" s="12" t="s">
        <v>32</v>
      </c>
      <c r="E26" s="51" t="s">
        <v>62</v>
      </c>
      <c r="F26" s="49" t="s">
        <v>64</v>
      </c>
      <c r="G26" s="52" t="s">
        <v>32</v>
      </c>
      <c r="H26" s="52"/>
      <c r="I26" s="9" t="s">
        <v>179</v>
      </c>
      <c r="J26" s="9"/>
      <c r="K26" s="24">
        <v>2352106</v>
      </c>
      <c r="L26" s="24"/>
      <c r="M26" s="24"/>
      <c r="N26" s="24"/>
      <c r="O26" s="37" t="s">
        <v>107</v>
      </c>
      <c r="P26" s="23">
        <f t="shared" si="2"/>
        <v>0</v>
      </c>
      <c r="Q26" s="23">
        <v>243.5</v>
      </c>
      <c r="R26" s="23">
        <v>243.5</v>
      </c>
      <c r="S26" s="45" t="s">
        <v>108</v>
      </c>
    </row>
    <row r="27" spans="1:19" s="8" customFormat="1" ht="19.5" customHeight="1" x14ac:dyDescent="0.3">
      <c r="A27" s="8">
        <v>26</v>
      </c>
      <c r="B27" s="10" t="s">
        <v>75</v>
      </c>
      <c r="C27" s="11" t="s">
        <v>64</v>
      </c>
      <c r="D27" s="12" t="s">
        <v>34</v>
      </c>
      <c r="E27" s="51" t="s">
        <v>62</v>
      </c>
      <c r="F27" s="49" t="s">
        <v>64</v>
      </c>
      <c r="G27" s="52" t="s">
        <v>34</v>
      </c>
      <c r="H27" s="52"/>
      <c r="I27" s="9" t="s">
        <v>180</v>
      </c>
      <c r="J27" s="9"/>
      <c r="K27" s="24">
        <v>234885</v>
      </c>
      <c r="L27" s="24"/>
      <c r="M27" s="24"/>
      <c r="N27" s="24"/>
      <c r="O27" s="37" t="s">
        <v>107</v>
      </c>
      <c r="P27" s="23">
        <f t="shared" si="2"/>
        <v>0</v>
      </c>
      <c r="Q27" s="23">
        <v>55</v>
      </c>
      <c r="R27" s="23">
        <v>55</v>
      </c>
      <c r="S27" s="45" t="s">
        <v>108</v>
      </c>
    </row>
    <row r="28" spans="1:19" s="8" customFormat="1" ht="19.5" customHeight="1" x14ac:dyDescent="0.3">
      <c r="A28" s="8">
        <v>27</v>
      </c>
      <c r="B28" s="10" t="s">
        <v>75</v>
      </c>
      <c r="C28" s="11" t="s">
        <v>64</v>
      </c>
      <c r="D28" s="12" t="s">
        <v>36</v>
      </c>
      <c r="E28" s="51" t="s">
        <v>62</v>
      </c>
      <c r="F28" s="49" t="s">
        <v>64</v>
      </c>
      <c r="G28" s="52" t="s">
        <v>36</v>
      </c>
      <c r="H28" s="52"/>
      <c r="I28" s="9" t="s">
        <v>181</v>
      </c>
      <c r="J28" s="9"/>
      <c r="K28" s="24">
        <v>534918</v>
      </c>
      <c r="L28" s="24"/>
      <c r="M28" s="24"/>
      <c r="N28" s="24"/>
      <c r="O28" s="37" t="s">
        <v>107</v>
      </c>
      <c r="P28" s="23">
        <f t="shared" si="2"/>
        <v>0</v>
      </c>
      <c r="Q28" s="23">
        <v>30.02</v>
      </c>
      <c r="R28" s="23">
        <v>30.02</v>
      </c>
      <c r="S28" s="45" t="s">
        <v>108</v>
      </c>
    </row>
    <row r="29" spans="1:19" s="8" customFormat="1" ht="19.5" customHeight="1" x14ac:dyDescent="0.3">
      <c r="A29" s="8">
        <v>28</v>
      </c>
      <c r="B29" s="10" t="s">
        <v>75</v>
      </c>
      <c r="C29" s="11" t="s">
        <v>64</v>
      </c>
      <c r="D29" s="12" t="s">
        <v>38</v>
      </c>
      <c r="E29" s="51" t="s">
        <v>62</v>
      </c>
      <c r="F29" s="49" t="s">
        <v>64</v>
      </c>
      <c r="G29" s="52" t="s">
        <v>38</v>
      </c>
      <c r="H29" s="52"/>
      <c r="I29" s="9" t="s">
        <v>182</v>
      </c>
      <c r="J29" s="9"/>
      <c r="K29" s="24">
        <v>139209</v>
      </c>
      <c r="L29" s="24"/>
      <c r="M29" s="24"/>
      <c r="N29" s="24"/>
      <c r="O29" s="37" t="s">
        <v>107</v>
      </c>
      <c r="P29" s="23">
        <f t="shared" si="2"/>
        <v>0</v>
      </c>
      <c r="Q29" s="23">
        <v>21.29</v>
      </c>
      <c r="R29" s="23">
        <v>21.29</v>
      </c>
      <c r="S29" s="45" t="s">
        <v>108</v>
      </c>
    </row>
    <row r="30" spans="1:19" s="8" customFormat="1" ht="19.5" customHeight="1" x14ac:dyDescent="0.3">
      <c r="A30" s="8">
        <v>29</v>
      </c>
      <c r="B30" s="10" t="s">
        <v>75</v>
      </c>
      <c r="C30" s="11" t="s">
        <v>64</v>
      </c>
      <c r="D30" s="12" t="s">
        <v>40</v>
      </c>
      <c r="E30" s="51" t="s">
        <v>62</v>
      </c>
      <c r="F30" s="49" t="s">
        <v>64</v>
      </c>
      <c r="G30" s="52" t="s">
        <v>40</v>
      </c>
      <c r="H30" s="52"/>
      <c r="I30" s="9" t="s">
        <v>183</v>
      </c>
      <c r="J30" s="9"/>
      <c r="K30" s="24">
        <v>125767</v>
      </c>
      <c r="L30" s="24"/>
      <c r="M30" s="24"/>
      <c r="N30" s="24"/>
      <c r="O30" s="37" t="s">
        <v>107</v>
      </c>
      <c r="P30" s="23">
        <f t="shared" si="2"/>
        <v>0</v>
      </c>
      <c r="Q30" s="23">
        <v>36.04</v>
      </c>
      <c r="R30" s="23">
        <v>36.04</v>
      </c>
      <c r="S30" s="45" t="s">
        <v>108</v>
      </c>
    </row>
    <row r="31" spans="1:19" s="8" customFormat="1" ht="19.5" customHeight="1" x14ac:dyDescent="0.3">
      <c r="A31" s="8">
        <v>30</v>
      </c>
      <c r="B31" s="10" t="s">
        <v>75</v>
      </c>
      <c r="C31" s="11" t="s">
        <v>64</v>
      </c>
      <c r="D31" s="12" t="s">
        <v>42</v>
      </c>
      <c r="E31" s="51" t="s">
        <v>62</v>
      </c>
      <c r="F31" s="49" t="s">
        <v>64</v>
      </c>
      <c r="G31" s="52" t="s">
        <v>42</v>
      </c>
      <c r="H31" s="52"/>
      <c r="I31" s="9" t="s">
        <v>184</v>
      </c>
      <c r="J31" s="9"/>
      <c r="K31" s="24">
        <v>5949</v>
      </c>
      <c r="L31" s="24"/>
      <c r="M31" s="24"/>
      <c r="N31" s="24"/>
      <c r="O31" s="37" t="s">
        <v>107</v>
      </c>
      <c r="P31" s="23">
        <f t="shared" si="2"/>
        <v>0</v>
      </c>
      <c r="Q31" s="23">
        <v>0.98</v>
      </c>
      <c r="R31" s="23">
        <v>0.98</v>
      </c>
      <c r="S31" s="45" t="s">
        <v>108</v>
      </c>
    </row>
    <row r="32" spans="1:19" s="8" customFormat="1" ht="19.5" customHeight="1" x14ac:dyDescent="0.3">
      <c r="A32" s="8">
        <v>31</v>
      </c>
      <c r="B32" s="10" t="s">
        <v>75</v>
      </c>
      <c r="C32" s="11" t="s">
        <v>64</v>
      </c>
      <c r="D32" s="12" t="s">
        <v>43</v>
      </c>
      <c r="E32" s="51" t="s">
        <v>62</v>
      </c>
      <c r="F32" s="49" t="s">
        <v>64</v>
      </c>
      <c r="G32" s="52" t="s">
        <v>43</v>
      </c>
      <c r="H32" s="52"/>
      <c r="I32" s="9" t="s">
        <v>185</v>
      </c>
      <c r="J32" s="9"/>
      <c r="K32" s="24">
        <v>79890</v>
      </c>
      <c r="L32" s="24"/>
      <c r="M32" s="24"/>
      <c r="N32" s="24"/>
      <c r="O32" s="37" t="s">
        <v>107</v>
      </c>
      <c r="P32" s="23">
        <f t="shared" si="2"/>
        <v>0</v>
      </c>
      <c r="Q32" s="23">
        <v>47.28</v>
      </c>
      <c r="R32" s="23">
        <v>47.28</v>
      </c>
      <c r="S32" s="45" t="s">
        <v>108</v>
      </c>
    </row>
    <row r="33" spans="1:19" s="8" customFormat="1" ht="19.5" customHeight="1" x14ac:dyDescent="0.3">
      <c r="A33" s="8">
        <v>32</v>
      </c>
      <c r="B33" s="10" t="s">
        <v>75</v>
      </c>
      <c r="C33" s="11" t="s">
        <v>64</v>
      </c>
      <c r="D33" s="12" t="s">
        <v>45</v>
      </c>
      <c r="E33" s="51" t="s">
        <v>62</v>
      </c>
      <c r="F33" s="49" t="s">
        <v>64</v>
      </c>
      <c r="G33" s="52" t="s">
        <v>45</v>
      </c>
      <c r="H33" s="52"/>
      <c r="I33" s="9" t="s">
        <v>186</v>
      </c>
      <c r="J33" s="9"/>
      <c r="K33" s="24">
        <v>1268</v>
      </c>
      <c r="L33" s="24"/>
      <c r="M33" s="24"/>
      <c r="N33" s="24"/>
      <c r="O33" s="37" t="s">
        <v>107</v>
      </c>
      <c r="P33" s="23">
        <f t="shared" si="2"/>
        <v>0</v>
      </c>
      <c r="Q33" s="23">
        <v>1</v>
      </c>
      <c r="R33" s="23">
        <v>1</v>
      </c>
      <c r="S33" s="45" t="s">
        <v>108</v>
      </c>
    </row>
    <row r="34" spans="1:19" s="8" customFormat="1" ht="19.5" customHeight="1" x14ac:dyDescent="0.3">
      <c r="A34" s="8">
        <v>33</v>
      </c>
      <c r="B34" s="10" t="s">
        <v>75</v>
      </c>
      <c r="C34" s="11" t="s">
        <v>64</v>
      </c>
      <c r="D34" s="12" t="s">
        <v>47</v>
      </c>
      <c r="E34" s="51" t="s">
        <v>62</v>
      </c>
      <c r="F34" s="49" t="s">
        <v>64</v>
      </c>
      <c r="G34" s="52" t="s">
        <v>47</v>
      </c>
      <c r="H34" s="52"/>
      <c r="I34" s="9" t="s">
        <v>187</v>
      </c>
      <c r="J34" s="9"/>
      <c r="K34" s="24">
        <v>136678</v>
      </c>
      <c r="L34" s="24"/>
      <c r="M34" s="24"/>
      <c r="N34" s="24"/>
      <c r="O34" s="37" t="s">
        <v>107</v>
      </c>
      <c r="P34" s="23">
        <f t="shared" si="2"/>
        <v>0</v>
      </c>
      <c r="Q34" s="23">
        <v>20.74</v>
      </c>
      <c r="R34" s="23">
        <v>20.74</v>
      </c>
      <c r="S34" s="45" t="s">
        <v>108</v>
      </c>
    </row>
    <row r="35" spans="1:19" s="8" customFormat="1" ht="19.5" customHeight="1" x14ac:dyDescent="0.3">
      <c r="A35" s="8">
        <v>34</v>
      </c>
      <c r="B35" s="10" t="s">
        <v>75</v>
      </c>
      <c r="C35" s="11" t="s">
        <v>64</v>
      </c>
      <c r="D35" s="12" t="s">
        <v>48</v>
      </c>
      <c r="E35" s="51" t="s">
        <v>62</v>
      </c>
      <c r="F35" s="49" t="s">
        <v>64</v>
      </c>
      <c r="G35" s="52" t="s">
        <v>48</v>
      </c>
      <c r="H35" s="52"/>
      <c r="I35" s="9" t="s">
        <v>188</v>
      </c>
      <c r="J35" s="9"/>
      <c r="K35" s="24">
        <v>64896</v>
      </c>
      <c r="L35" s="24"/>
      <c r="M35" s="24"/>
      <c r="N35" s="24"/>
      <c r="O35" s="37" t="s">
        <v>107</v>
      </c>
      <c r="P35" s="23">
        <f t="shared" si="2"/>
        <v>0</v>
      </c>
      <c r="Q35" s="23">
        <v>22.75</v>
      </c>
      <c r="R35" s="23">
        <v>22.75</v>
      </c>
      <c r="S35" s="45" t="s">
        <v>108</v>
      </c>
    </row>
    <row r="36" spans="1:19" s="8" customFormat="1" ht="19.5" customHeight="1" x14ac:dyDescent="0.3">
      <c r="A36" s="8">
        <v>35</v>
      </c>
      <c r="B36" s="10" t="s">
        <v>75</v>
      </c>
      <c r="C36" s="11" t="s">
        <v>64</v>
      </c>
      <c r="D36" s="12" t="s">
        <v>196</v>
      </c>
      <c r="E36" s="51" t="s">
        <v>62</v>
      </c>
      <c r="F36" s="49" t="s">
        <v>64</v>
      </c>
      <c r="G36" s="52" t="s">
        <v>196</v>
      </c>
      <c r="H36" s="52"/>
      <c r="I36" s="9" t="s">
        <v>199</v>
      </c>
      <c r="J36" s="9"/>
      <c r="K36" s="24">
        <v>2621416</v>
      </c>
      <c r="L36" s="24"/>
      <c r="M36" s="24"/>
      <c r="N36" s="24"/>
      <c r="O36" s="37" t="s">
        <v>107</v>
      </c>
      <c r="P36" s="23">
        <f t="shared" si="2"/>
        <v>0</v>
      </c>
      <c r="Q36" s="23">
        <v>595.81600000000003</v>
      </c>
      <c r="R36" s="23">
        <v>596</v>
      </c>
      <c r="S36" s="45" t="s">
        <v>108</v>
      </c>
    </row>
    <row r="37" spans="1:19" s="8" customFormat="1" ht="19.5" customHeight="1" x14ac:dyDescent="0.3">
      <c r="A37" s="8">
        <v>36</v>
      </c>
      <c r="B37" s="10" t="s">
        <v>75</v>
      </c>
      <c r="C37" s="11" t="s">
        <v>64</v>
      </c>
      <c r="D37" s="12" t="s">
        <v>197</v>
      </c>
      <c r="E37" s="51" t="s">
        <v>62</v>
      </c>
      <c r="F37" s="49" t="s">
        <v>64</v>
      </c>
      <c r="G37" s="52" t="s">
        <v>197</v>
      </c>
      <c r="H37" s="52"/>
      <c r="I37" s="9" t="s">
        <v>200</v>
      </c>
      <c r="J37" s="9"/>
      <c r="K37" s="24">
        <v>31</v>
      </c>
      <c r="L37" s="24"/>
      <c r="M37" s="24"/>
      <c r="N37" s="24"/>
      <c r="O37" s="37" t="s">
        <v>107</v>
      </c>
      <c r="P37" s="23">
        <f t="shared" si="2"/>
        <v>0</v>
      </c>
      <c r="Q37" s="23">
        <v>1</v>
      </c>
      <c r="R37" s="23">
        <v>1</v>
      </c>
      <c r="S37" s="45">
        <f>SUM(R22:R37)/1000</f>
        <v>1.0825</v>
      </c>
    </row>
    <row r="38" spans="1:19" s="8" customFormat="1" ht="19.5" customHeight="1" x14ac:dyDescent="0.3">
      <c r="A38" s="8">
        <v>37</v>
      </c>
      <c r="B38" s="10" t="s">
        <v>78</v>
      </c>
      <c r="C38" s="13" t="s">
        <v>17</v>
      </c>
      <c r="D38" s="7" t="s">
        <v>12</v>
      </c>
      <c r="E38" s="31" t="s">
        <v>50</v>
      </c>
      <c r="F38" s="32" t="s">
        <v>10</v>
      </c>
      <c r="G38" s="29" t="s">
        <v>12</v>
      </c>
      <c r="H38" s="29"/>
      <c r="I38" s="9" t="s">
        <v>143</v>
      </c>
      <c r="J38" s="9" t="s">
        <v>220</v>
      </c>
      <c r="K38" s="54">
        <v>347</v>
      </c>
      <c r="L38" s="55">
        <v>110</v>
      </c>
      <c r="M38" s="55"/>
      <c r="N38" s="24">
        <v>15</v>
      </c>
      <c r="O38" s="37" t="s">
        <v>102</v>
      </c>
      <c r="P38" s="23">
        <f t="shared" si="0"/>
        <v>3.6401748657226563E-2</v>
      </c>
      <c r="Q38" s="23">
        <f t="shared" si="1"/>
        <v>0.703125</v>
      </c>
      <c r="R38" s="23">
        <v>1</v>
      </c>
      <c r="S38" s="45"/>
    </row>
    <row r="39" spans="1:19" s="8" customFormat="1" ht="19.5" customHeight="1" x14ac:dyDescent="0.3">
      <c r="A39" s="8">
        <v>38</v>
      </c>
      <c r="B39" s="10" t="s">
        <v>78</v>
      </c>
      <c r="C39" s="13" t="s">
        <v>18</v>
      </c>
      <c r="D39" s="7" t="s">
        <v>13</v>
      </c>
      <c r="E39" s="31" t="s">
        <v>50</v>
      </c>
      <c r="F39" s="32" t="s">
        <v>10</v>
      </c>
      <c r="G39" s="29" t="s">
        <v>13</v>
      </c>
      <c r="H39" s="29"/>
      <c r="I39" s="9" t="s">
        <v>144</v>
      </c>
      <c r="J39" s="9" t="s">
        <v>221</v>
      </c>
      <c r="K39" s="54">
        <v>1831</v>
      </c>
      <c r="L39" s="55">
        <v>38</v>
      </c>
      <c r="M39" s="55"/>
      <c r="N39" s="24">
        <v>15</v>
      </c>
      <c r="O39" s="37" t="s">
        <v>102</v>
      </c>
      <c r="P39" s="23">
        <f t="shared" si="0"/>
        <v>6.6354751586914063E-2</v>
      </c>
      <c r="Q39" s="23">
        <f t="shared" si="1"/>
        <v>0.703125</v>
      </c>
      <c r="R39" s="23">
        <v>1</v>
      </c>
      <c r="S39" s="45"/>
    </row>
    <row r="40" spans="1:19" s="8" customFormat="1" ht="19.5" customHeight="1" x14ac:dyDescent="0.3">
      <c r="A40" s="8">
        <v>39</v>
      </c>
      <c r="B40" s="10" t="s">
        <v>78</v>
      </c>
      <c r="C40" s="13" t="s">
        <v>19</v>
      </c>
      <c r="D40" s="7" t="s">
        <v>14</v>
      </c>
      <c r="E40" s="31" t="s">
        <v>50</v>
      </c>
      <c r="F40" s="32" t="s">
        <v>10</v>
      </c>
      <c r="G40" s="29" t="s">
        <v>14</v>
      </c>
      <c r="H40" s="29"/>
      <c r="I40" s="9" t="s">
        <v>145</v>
      </c>
      <c r="J40" s="9" t="s">
        <v>222</v>
      </c>
      <c r="K40" s="54">
        <v>4819</v>
      </c>
      <c r="L40" s="55">
        <v>67</v>
      </c>
      <c r="M40" s="55"/>
      <c r="N40" s="24">
        <v>15</v>
      </c>
      <c r="O40" s="37" t="s">
        <v>102</v>
      </c>
      <c r="P40" s="23">
        <f t="shared" si="0"/>
        <v>0.30791568756103516</v>
      </c>
      <c r="Q40" s="23">
        <f t="shared" si="1"/>
        <v>0.703125</v>
      </c>
      <c r="R40" s="23">
        <v>1</v>
      </c>
      <c r="S40" s="45"/>
    </row>
    <row r="41" spans="1:19" s="8" customFormat="1" ht="19.5" customHeight="1" x14ac:dyDescent="0.3">
      <c r="A41" s="8">
        <v>40</v>
      </c>
      <c r="B41" s="10" t="s">
        <v>78</v>
      </c>
      <c r="C41" s="13" t="s">
        <v>20</v>
      </c>
      <c r="D41" s="7" t="s">
        <v>15</v>
      </c>
      <c r="E41" s="31" t="s">
        <v>50</v>
      </c>
      <c r="F41" s="32" t="s">
        <v>10</v>
      </c>
      <c r="G41" s="29" t="s">
        <v>15</v>
      </c>
      <c r="H41" s="29"/>
      <c r="I41" s="9" t="s">
        <v>146</v>
      </c>
      <c r="J41" s="9" t="s">
        <v>223</v>
      </c>
      <c r="K41" s="54">
        <v>43</v>
      </c>
      <c r="L41" s="55">
        <v>47</v>
      </c>
      <c r="M41" s="55"/>
      <c r="N41" s="24">
        <v>15</v>
      </c>
      <c r="O41" s="37" t="s">
        <v>102</v>
      </c>
      <c r="P41" s="23">
        <f t="shared" si="0"/>
        <v>1.9273757934570313E-3</v>
      </c>
      <c r="Q41" s="23">
        <f t="shared" si="1"/>
        <v>0.703125</v>
      </c>
      <c r="R41" s="23">
        <v>1</v>
      </c>
      <c r="S41" s="45"/>
    </row>
    <row r="42" spans="1:19" s="8" customFormat="1" ht="19.5" customHeight="1" x14ac:dyDescent="0.3">
      <c r="A42" s="8">
        <v>41</v>
      </c>
      <c r="B42" s="10" t="s">
        <v>81</v>
      </c>
      <c r="C42" s="13" t="s">
        <v>21</v>
      </c>
      <c r="D42" s="7" t="s">
        <v>16</v>
      </c>
      <c r="E42" s="31" t="s">
        <v>50</v>
      </c>
      <c r="F42" s="32" t="s">
        <v>10</v>
      </c>
      <c r="G42" s="29" t="s">
        <v>73</v>
      </c>
      <c r="H42" s="29" t="s">
        <v>16</v>
      </c>
      <c r="I42" s="9" t="s">
        <v>147</v>
      </c>
      <c r="J42" s="9" t="s">
        <v>224</v>
      </c>
      <c r="K42" s="54">
        <v>316</v>
      </c>
      <c r="L42" s="55">
        <v>166</v>
      </c>
      <c r="M42" s="55"/>
      <c r="N42" s="24">
        <v>5</v>
      </c>
      <c r="O42" s="37" t="s">
        <v>102</v>
      </c>
      <c r="P42" s="23">
        <f t="shared" si="0"/>
        <v>5.002593994140625E-2</v>
      </c>
      <c r="Q42" s="23">
        <f t="shared" si="1"/>
        <v>0.234375</v>
      </c>
      <c r="R42" s="23">
        <v>1</v>
      </c>
      <c r="S42" s="45"/>
    </row>
    <row r="43" spans="1:19" s="8" customFormat="1" ht="19.5" customHeight="1" x14ac:dyDescent="0.3">
      <c r="A43" s="8">
        <v>42</v>
      </c>
      <c r="B43" s="10" t="s">
        <v>50</v>
      </c>
      <c r="C43" s="13" t="s">
        <v>10</v>
      </c>
      <c r="D43" s="7" t="s">
        <v>11</v>
      </c>
      <c r="E43" s="31" t="s">
        <v>50</v>
      </c>
      <c r="F43" s="32" t="s">
        <v>10</v>
      </c>
      <c r="G43" s="29" t="s">
        <v>11</v>
      </c>
      <c r="H43" s="29"/>
      <c r="I43" s="9" t="s">
        <v>148</v>
      </c>
      <c r="J43" s="9" t="s">
        <v>225</v>
      </c>
      <c r="K43" s="54">
        <v>42424</v>
      </c>
      <c r="L43" s="55">
        <v>92</v>
      </c>
      <c r="M43" s="55"/>
      <c r="N43" s="24">
        <v>2790</v>
      </c>
      <c r="O43" s="37" t="s">
        <v>102</v>
      </c>
      <c r="P43" s="23">
        <f t="shared" si="0"/>
        <v>3.722198486328125</v>
      </c>
      <c r="Q43" s="23">
        <f t="shared" si="1"/>
        <v>130.78125</v>
      </c>
      <c r="R43" s="23">
        <v>131</v>
      </c>
      <c r="S43" s="45"/>
    </row>
    <row r="44" spans="1:19" s="8" customFormat="1" ht="19.5" customHeight="1" x14ac:dyDescent="0.3">
      <c r="A44" s="8">
        <v>43</v>
      </c>
      <c r="B44" s="10" t="s">
        <v>50</v>
      </c>
      <c r="C44" s="11" t="s">
        <v>18</v>
      </c>
      <c r="D44" s="12" t="s">
        <v>51</v>
      </c>
      <c r="E44" s="31" t="s">
        <v>50</v>
      </c>
      <c r="F44" s="33" t="s">
        <v>10</v>
      </c>
      <c r="G44" s="34" t="s">
        <v>51</v>
      </c>
      <c r="H44" s="34"/>
      <c r="I44" s="9" t="s">
        <v>149</v>
      </c>
      <c r="J44" s="9" t="s">
        <v>226</v>
      </c>
      <c r="K44" s="54">
        <v>644</v>
      </c>
      <c r="L44" s="55">
        <v>305</v>
      </c>
      <c r="M44" s="55"/>
      <c r="N44" s="24">
        <v>15</v>
      </c>
      <c r="O44" s="37" t="s">
        <v>102</v>
      </c>
      <c r="P44" s="23">
        <f t="shared" si="0"/>
        <v>0.18732070922851563</v>
      </c>
      <c r="Q44" s="23">
        <f t="shared" si="1"/>
        <v>0.703125</v>
      </c>
      <c r="R44" s="23">
        <v>1</v>
      </c>
      <c r="S44" s="45"/>
    </row>
    <row r="45" spans="1:19" s="8" customFormat="1" ht="19.5" customHeight="1" x14ac:dyDescent="0.3">
      <c r="A45" s="8">
        <v>44</v>
      </c>
      <c r="B45" s="10" t="s">
        <v>50</v>
      </c>
      <c r="C45" s="11" t="s">
        <v>19</v>
      </c>
      <c r="D45" s="12" t="s">
        <v>52</v>
      </c>
      <c r="E45" s="31" t="s">
        <v>50</v>
      </c>
      <c r="F45" s="33" t="s">
        <v>10</v>
      </c>
      <c r="G45" s="34" t="s">
        <v>82</v>
      </c>
      <c r="H45" s="34" t="s">
        <v>97</v>
      </c>
      <c r="I45" s="9" t="s">
        <v>165</v>
      </c>
      <c r="J45" s="9" t="s">
        <v>227</v>
      </c>
      <c r="K45" s="54">
        <v>69</v>
      </c>
      <c r="L45" s="55">
        <v>163</v>
      </c>
      <c r="M45" s="55"/>
      <c r="N45" s="24">
        <v>30</v>
      </c>
      <c r="O45" s="37" t="s">
        <v>102</v>
      </c>
      <c r="P45" s="23">
        <f t="shared" si="0"/>
        <v>1.0725975036621094E-2</v>
      </c>
      <c r="Q45" s="23">
        <f t="shared" si="1"/>
        <v>1.40625</v>
      </c>
      <c r="R45" s="23">
        <v>1</v>
      </c>
      <c r="S45" s="45"/>
    </row>
    <row r="46" spans="1:19" s="8" customFormat="1" ht="19.5" customHeight="1" x14ac:dyDescent="0.3">
      <c r="A46" s="8">
        <v>45</v>
      </c>
      <c r="B46" s="10" t="s">
        <v>50</v>
      </c>
      <c r="C46" s="11" t="s">
        <v>20</v>
      </c>
      <c r="D46" s="12" t="s">
        <v>53</v>
      </c>
      <c r="E46" s="31" t="s">
        <v>50</v>
      </c>
      <c r="F46" s="33" t="s">
        <v>10</v>
      </c>
      <c r="G46" s="34" t="s">
        <v>53</v>
      </c>
      <c r="H46" s="34"/>
      <c r="I46" s="9" t="s">
        <v>150</v>
      </c>
      <c r="J46" s="9" t="s">
        <v>228</v>
      </c>
      <c r="K46" s="54">
        <v>9563</v>
      </c>
      <c r="L46" s="55">
        <v>274</v>
      </c>
      <c r="M46" s="55"/>
      <c r="N46" s="24">
        <v>90</v>
      </c>
      <c r="O46" s="37" t="s">
        <v>102</v>
      </c>
      <c r="P46" s="23">
        <f t="shared" si="0"/>
        <v>2.4988765716552734</v>
      </c>
      <c r="Q46" s="23">
        <f t="shared" si="1"/>
        <v>4.21875</v>
      </c>
      <c r="R46" s="23">
        <v>4</v>
      </c>
      <c r="S46" s="45"/>
    </row>
    <row r="47" spans="1:19" s="8" customFormat="1" ht="19.5" customHeight="1" x14ac:dyDescent="0.3">
      <c r="A47" s="8">
        <v>46</v>
      </c>
      <c r="B47" s="10" t="s">
        <v>50</v>
      </c>
      <c r="C47" s="11" t="s">
        <v>21</v>
      </c>
      <c r="D47" s="12" t="s">
        <v>54</v>
      </c>
      <c r="E47" s="31" t="s">
        <v>50</v>
      </c>
      <c r="F47" s="33" t="s">
        <v>10</v>
      </c>
      <c r="G47" s="34" t="s">
        <v>54</v>
      </c>
      <c r="H47" s="34"/>
      <c r="I47" s="9" t="s">
        <v>151</v>
      </c>
      <c r="J47" s="9" t="s">
        <v>229</v>
      </c>
      <c r="K47" s="54">
        <v>43694</v>
      </c>
      <c r="L47" s="55">
        <v>126</v>
      </c>
      <c r="M47" s="55"/>
      <c r="N47" s="24">
        <v>90</v>
      </c>
      <c r="O47" s="37" t="s">
        <v>102</v>
      </c>
      <c r="P47" s="23">
        <f t="shared" si="0"/>
        <v>5.2504005432128906</v>
      </c>
      <c r="Q47" s="23">
        <f t="shared" si="1"/>
        <v>4.21875</v>
      </c>
      <c r="R47" s="23">
        <v>6</v>
      </c>
      <c r="S47" s="45"/>
    </row>
    <row r="48" spans="1:19" s="8" customFormat="1" ht="19.5" customHeight="1" x14ac:dyDescent="0.3">
      <c r="A48" s="8">
        <v>47</v>
      </c>
      <c r="B48" s="10" t="s">
        <v>50</v>
      </c>
      <c r="C48" s="6" t="s">
        <v>44</v>
      </c>
      <c r="D48" s="9" t="s">
        <v>46</v>
      </c>
      <c r="E48" s="31" t="s">
        <v>50</v>
      </c>
      <c r="F48" s="33" t="s">
        <v>10</v>
      </c>
      <c r="G48" s="30" t="s">
        <v>83</v>
      </c>
      <c r="H48" s="30" t="s">
        <v>46</v>
      </c>
      <c r="I48" s="9" t="s">
        <v>166</v>
      </c>
      <c r="J48" s="9" t="s">
        <v>230</v>
      </c>
      <c r="K48" s="54">
        <v>92</v>
      </c>
      <c r="L48" s="55">
        <v>105</v>
      </c>
      <c r="M48" s="55"/>
      <c r="N48" s="24">
        <v>30</v>
      </c>
      <c r="O48" s="37" t="s">
        <v>102</v>
      </c>
      <c r="P48" s="23">
        <f t="shared" si="0"/>
        <v>9.212493896484375E-3</v>
      </c>
      <c r="Q48" s="23">
        <f t="shared" si="1"/>
        <v>1.40625</v>
      </c>
      <c r="R48" s="23">
        <v>1</v>
      </c>
      <c r="S48" s="45"/>
    </row>
    <row r="49" spans="1:19" s="8" customFormat="1" ht="19.5" customHeight="1" x14ac:dyDescent="0.3">
      <c r="A49" s="8">
        <v>48</v>
      </c>
      <c r="B49" s="10" t="s">
        <v>50</v>
      </c>
      <c r="C49" s="6" t="s">
        <v>10</v>
      </c>
      <c r="D49" s="9" t="s">
        <v>190</v>
      </c>
      <c r="E49" s="31" t="s">
        <v>50</v>
      </c>
      <c r="F49" s="33" t="s">
        <v>10</v>
      </c>
      <c r="G49" s="30" t="s">
        <v>190</v>
      </c>
      <c r="H49" s="30"/>
      <c r="I49" s="9" t="s">
        <v>191</v>
      </c>
      <c r="J49" s="9" t="s">
        <v>231</v>
      </c>
      <c r="K49" s="54">
        <v>8350</v>
      </c>
      <c r="L49" s="55">
        <v>302</v>
      </c>
      <c r="M49" s="55"/>
      <c r="N49" s="24">
        <v>75</v>
      </c>
      <c r="O49" s="37" t="s">
        <v>102</v>
      </c>
      <c r="P49" s="23">
        <f>K49*L49/1024/1024</f>
        <v>2.4048805236816406</v>
      </c>
      <c r="Q49" s="23">
        <f t="shared" si="1"/>
        <v>3.515625</v>
      </c>
      <c r="R49" s="23">
        <v>4</v>
      </c>
      <c r="S49" s="45">
        <f>SUM(R38:R49)/1000</f>
        <v>0.153</v>
      </c>
    </row>
    <row r="50" spans="1:19" s="8" customFormat="1" ht="19.5" customHeight="1" x14ac:dyDescent="0.3">
      <c r="A50" s="8">
        <v>49</v>
      </c>
      <c r="B50" s="10"/>
      <c r="C50" s="6"/>
      <c r="D50" s="9"/>
      <c r="E50" s="51" t="s">
        <v>111</v>
      </c>
      <c r="F50" s="49" t="s">
        <v>112</v>
      </c>
      <c r="G50" s="52" t="s">
        <v>113</v>
      </c>
      <c r="H50" s="52" t="s">
        <v>114</v>
      </c>
      <c r="I50" s="9" t="s">
        <v>167</v>
      </c>
      <c r="J50" s="9" t="s">
        <v>232</v>
      </c>
      <c r="K50" s="54">
        <v>12</v>
      </c>
      <c r="L50" s="24"/>
      <c r="M50" s="24"/>
      <c r="N50" s="24"/>
      <c r="O50" s="37" t="s">
        <v>115</v>
      </c>
      <c r="P50" s="23">
        <v>1</v>
      </c>
      <c r="Q50" s="23"/>
      <c r="R50" s="23">
        <v>1</v>
      </c>
      <c r="S50" s="46"/>
    </row>
    <row r="51" spans="1:19" s="8" customFormat="1" ht="19.5" customHeight="1" x14ac:dyDescent="0.3">
      <c r="A51" s="8">
        <v>50</v>
      </c>
      <c r="B51" s="10"/>
      <c r="C51" s="6"/>
      <c r="D51" s="9"/>
      <c r="E51" s="51" t="s">
        <v>111</v>
      </c>
      <c r="F51" s="49" t="s">
        <v>112</v>
      </c>
      <c r="G51" s="52" t="s">
        <v>116</v>
      </c>
      <c r="H51" s="52" t="s">
        <v>117</v>
      </c>
      <c r="I51" s="9" t="s">
        <v>168</v>
      </c>
      <c r="J51" s="9" t="s">
        <v>233</v>
      </c>
      <c r="K51" s="54">
        <v>5</v>
      </c>
      <c r="L51" s="24"/>
      <c r="M51" s="24"/>
      <c r="N51" s="24"/>
      <c r="O51" s="37" t="s">
        <v>115</v>
      </c>
      <c r="P51" s="23">
        <v>1</v>
      </c>
      <c r="Q51" s="23"/>
      <c r="R51" s="23">
        <v>1</v>
      </c>
      <c r="S51" s="46"/>
    </row>
    <row r="52" spans="1:19" s="64" customFormat="1" ht="19.5" customHeight="1" x14ac:dyDescent="0.3">
      <c r="A52" s="64">
        <v>51</v>
      </c>
      <c r="B52" s="65"/>
      <c r="C52" s="66"/>
      <c r="D52" s="66"/>
      <c r="E52" s="67" t="s">
        <v>111</v>
      </c>
      <c r="F52" s="68" t="s">
        <v>112</v>
      </c>
      <c r="G52" s="68" t="s">
        <v>118</v>
      </c>
      <c r="H52" s="68" t="s">
        <v>119</v>
      </c>
      <c r="I52" s="66" t="s">
        <v>169</v>
      </c>
      <c r="J52" s="66" t="s">
        <v>234</v>
      </c>
      <c r="K52" s="69" t="s">
        <v>120</v>
      </c>
      <c r="L52" s="69"/>
      <c r="M52" s="69"/>
      <c r="N52" s="69"/>
      <c r="O52" s="70" t="s">
        <v>115</v>
      </c>
      <c r="P52" s="71">
        <v>1</v>
      </c>
      <c r="Q52" s="71"/>
      <c r="R52" s="71">
        <v>1</v>
      </c>
      <c r="S52" s="72"/>
    </row>
    <row r="53" spans="1:19" s="8" customFormat="1" ht="19.5" customHeight="1" x14ac:dyDescent="0.3">
      <c r="A53" s="8">
        <v>52</v>
      </c>
      <c r="B53" s="10"/>
      <c r="C53" s="6"/>
      <c r="D53" s="9"/>
      <c r="E53" s="51" t="s">
        <v>111</v>
      </c>
      <c r="F53" s="49" t="s">
        <v>112</v>
      </c>
      <c r="G53" s="52" t="s">
        <v>121</v>
      </c>
      <c r="H53" s="52" t="s">
        <v>122</v>
      </c>
      <c r="I53" s="9" t="s">
        <v>170</v>
      </c>
      <c r="J53" s="9" t="s">
        <v>235</v>
      </c>
      <c r="K53" s="54">
        <v>2502736</v>
      </c>
      <c r="L53" s="24"/>
      <c r="M53" s="24"/>
      <c r="N53" s="24"/>
      <c r="O53" s="37" t="s">
        <v>115</v>
      </c>
      <c r="P53" s="23">
        <v>4120</v>
      </c>
      <c r="Q53" s="23"/>
      <c r="R53" s="23">
        <v>4120</v>
      </c>
      <c r="S53" s="46"/>
    </row>
    <row r="54" spans="1:19" s="64" customFormat="1" ht="19.5" customHeight="1" x14ac:dyDescent="0.3">
      <c r="A54" s="64">
        <v>53</v>
      </c>
      <c r="B54" s="65"/>
      <c r="C54" s="66"/>
      <c r="D54" s="66"/>
      <c r="E54" s="67" t="s">
        <v>111</v>
      </c>
      <c r="F54" s="68" t="s">
        <v>112</v>
      </c>
      <c r="G54" s="68" t="s">
        <v>123</v>
      </c>
      <c r="H54" s="68" t="s">
        <v>124</v>
      </c>
      <c r="I54" s="66" t="s">
        <v>171</v>
      </c>
      <c r="J54" s="66" t="s">
        <v>236</v>
      </c>
      <c r="K54" s="69">
        <v>7</v>
      </c>
      <c r="L54" s="69"/>
      <c r="M54" s="69"/>
      <c r="N54" s="69"/>
      <c r="O54" s="70" t="s">
        <v>115</v>
      </c>
      <c r="P54" s="71">
        <v>1</v>
      </c>
      <c r="Q54" s="71"/>
      <c r="R54" s="71">
        <v>1</v>
      </c>
      <c r="S54" s="72"/>
    </row>
    <row r="55" spans="1:19" s="64" customFormat="1" ht="19.5" customHeight="1" x14ac:dyDescent="0.3">
      <c r="A55" s="64">
        <v>54</v>
      </c>
      <c r="B55" s="65"/>
      <c r="C55" s="66"/>
      <c r="D55" s="66"/>
      <c r="E55" s="67" t="s">
        <v>111</v>
      </c>
      <c r="F55" s="68" t="s">
        <v>112</v>
      </c>
      <c r="G55" s="68" t="s">
        <v>125</v>
      </c>
      <c r="H55" s="68" t="s">
        <v>126</v>
      </c>
      <c r="I55" s="66" t="s">
        <v>172</v>
      </c>
      <c r="J55" s="66"/>
      <c r="K55" s="69" t="s">
        <v>120</v>
      </c>
      <c r="L55" s="69"/>
      <c r="M55" s="69"/>
      <c r="N55" s="69"/>
      <c r="O55" s="70" t="s">
        <v>115</v>
      </c>
      <c r="P55" s="71">
        <v>32940</v>
      </c>
      <c r="Q55" s="71"/>
      <c r="R55" s="71">
        <v>32940</v>
      </c>
      <c r="S55" s="72"/>
    </row>
    <row r="56" spans="1:19" s="8" customFormat="1" ht="19.5" customHeight="1" x14ac:dyDescent="0.3">
      <c r="A56" s="8">
        <v>55</v>
      </c>
      <c r="B56" s="10"/>
      <c r="C56" s="6"/>
      <c r="D56" s="9"/>
      <c r="E56" s="51" t="s">
        <v>111</v>
      </c>
      <c r="F56" s="49" t="s">
        <v>112</v>
      </c>
      <c r="G56" s="52" t="s">
        <v>127</v>
      </c>
      <c r="H56" s="52" t="s">
        <v>128</v>
      </c>
      <c r="I56" s="9" t="s">
        <v>173</v>
      </c>
      <c r="J56" s="9" t="s">
        <v>237</v>
      </c>
      <c r="K56" s="54">
        <v>3138749</v>
      </c>
      <c r="L56" s="24"/>
      <c r="M56" s="24"/>
      <c r="N56" s="24"/>
      <c r="O56" s="37" t="s">
        <v>115</v>
      </c>
      <c r="P56" s="23">
        <v>2116</v>
      </c>
      <c r="Q56" s="23"/>
      <c r="R56" s="23">
        <v>2116</v>
      </c>
      <c r="S56" s="46"/>
    </row>
    <row r="57" spans="1:19" s="8" customFormat="1" ht="19.5" customHeight="1" x14ac:dyDescent="0.3">
      <c r="A57" s="8">
        <v>56</v>
      </c>
      <c r="B57" s="10"/>
      <c r="C57" s="6"/>
      <c r="D57" s="9"/>
      <c r="E57" s="51" t="s">
        <v>111</v>
      </c>
      <c r="F57" s="49" t="s">
        <v>112</v>
      </c>
      <c r="G57" s="52" t="s">
        <v>129</v>
      </c>
      <c r="H57" s="52" t="s">
        <v>130</v>
      </c>
      <c r="I57" s="9" t="s">
        <v>174</v>
      </c>
      <c r="J57" s="9" t="s">
        <v>238</v>
      </c>
      <c r="K57" s="54">
        <v>620503</v>
      </c>
      <c r="L57" s="24"/>
      <c r="M57" s="24"/>
      <c r="N57" s="24"/>
      <c r="O57" s="37" t="s">
        <v>115</v>
      </c>
      <c r="P57" s="23">
        <v>262</v>
      </c>
      <c r="Q57" s="23"/>
      <c r="R57" s="23">
        <v>262</v>
      </c>
      <c r="S57" s="46">
        <f>SUM(R50:R57)/1000</f>
        <v>39.442</v>
      </c>
    </row>
    <row r="58" spans="1:19" s="8" customFormat="1" ht="19.5" customHeight="1" x14ac:dyDescent="0.3">
      <c r="A58" s="8">
        <v>57</v>
      </c>
      <c r="B58" s="10"/>
      <c r="C58" s="6"/>
      <c r="D58" s="9"/>
      <c r="E58" s="31" t="s">
        <v>131</v>
      </c>
      <c r="F58" s="33" t="s">
        <v>132</v>
      </c>
      <c r="G58" s="30" t="s">
        <v>133</v>
      </c>
      <c r="H58" s="30" t="s">
        <v>108</v>
      </c>
      <c r="I58" s="9" t="s">
        <v>189</v>
      </c>
      <c r="J58" s="9"/>
      <c r="K58" s="24">
        <v>5440523</v>
      </c>
      <c r="L58" s="24"/>
      <c r="M58" s="24"/>
      <c r="N58" s="24"/>
      <c r="O58" s="37" t="s">
        <v>134</v>
      </c>
      <c r="P58" s="23">
        <v>1904</v>
      </c>
      <c r="Q58" s="23"/>
      <c r="R58" s="23">
        <v>1904</v>
      </c>
      <c r="S58" s="45"/>
    </row>
    <row r="59" spans="1:19" s="8" customFormat="1" ht="19.5" customHeight="1" x14ac:dyDescent="0.3">
      <c r="A59" s="8">
        <v>58</v>
      </c>
      <c r="B59" s="10"/>
      <c r="C59" s="6"/>
      <c r="D59" s="9"/>
      <c r="E59" s="31" t="s">
        <v>131</v>
      </c>
      <c r="F59" s="33" t="s">
        <v>135</v>
      </c>
      <c r="G59" s="30" t="s">
        <v>136</v>
      </c>
      <c r="H59" s="30" t="s">
        <v>137</v>
      </c>
      <c r="I59" s="9" t="s">
        <v>175</v>
      </c>
      <c r="J59" s="9"/>
      <c r="K59" s="24">
        <v>24547885</v>
      </c>
      <c r="L59" s="24"/>
      <c r="M59" s="24"/>
      <c r="N59" s="24"/>
      <c r="O59" s="37" t="s">
        <v>115</v>
      </c>
      <c r="P59" s="23">
        <v>39111</v>
      </c>
      <c r="Q59" s="23"/>
      <c r="R59" s="23">
        <v>39111</v>
      </c>
      <c r="S59" s="45">
        <f>SUM(R58:R59)/1000</f>
        <v>41.015000000000001</v>
      </c>
    </row>
    <row r="60" spans="1:19" s="8" customFormat="1" x14ac:dyDescent="0.25">
      <c r="F60" s="14"/>
      <c r="G60" s="15"/>
      <c r="H60" s="15"/>
      <c r="K60" s="25"/>
      <c r="L60" s="25"/>
      <c r="M60" s="56">
        <f>SUM(M3:M59)</f>
        <v>66303.600000000006</v>
      </c>
      <c r="N60" s="25"/>
      <c r="O60" s="25"/>
      <c r="P60" s="25"/>
      <c r="Q60" s="25"/>
      <c r="R60" s="36">
        <f>SUM(R3:R59)</f>
        <v>167934.5</v>
      </c>
      <c r="S60" s="47">
        <f>SUM(S3:S59)</f>
        <v>167.93450000000001</v>
      </c>
    </row>
    <row r="61" spans="1:19" s="8" customFormat="1" x14ac:dyDescent="0.25">
      <c r="F61" s="14"/>
      <c r="G61" s="15"/>
      <c r="H61" s="15"/>
      <c r="K61" s="25"/>
      <c r="L61" s="25"/>
      <c r="M61" s="25"/>
      <c r="N61" s="25"/>
      <c r="O61" s="25"/>
      <c r="P61" s="21"/>
      <c r="Q61" s="21"/>
      <c r="R61" s="23"/>
      <c r="S61" s="39"/>
    </row>
    <row r="62" spans="1:19" s="8" customFormat="1" x14ac:dyDescent="0.25">
      <c r="F62" s="14"/>
      <c r="G62" s="15"/>
      <c r="H62" s="15"/>
      <c r="K62" s="25"/>
      <c r="L62" s="25"/>
      <c r="M62" s="25"/>
      <c r="N62" s="25"/>
      <c r="O62" s="25"/>
      <c r="P62" s="21"/>
      <c r="Q62" s="21"/>
      <c r="R62" s="23"/>
      <c r="S62" s="39"/>
    </row>
    <row r="63" spans="1:19" s="8" customFormat="1" x14ac:dyDescent="0.25">
      <c r="F63" s="14"/>
      <c r="G63" s="15"/>
      <c r="H63" s="15"/>
      <c r="K63" s="25"/>
      <c r="L63" s="25"/>
      <c r="M63" s="25"/>
      <c r="N63" s="25"/>
      <c r="O63" s="25"/>
      <c r="P63" s="21"/>
      <c r="Q63" s="21"/>
      <c r="R63" s="23"/>
      <c r="S63" s="39"/>
    </row>
    <row r="64" spans="1:19" s="8" customFormat="1" x14ac:dyDescent="0.25">
      <c r="F64" s="14"/>
      <c r="G64" s="15"/>
      <c r="H64" s="15"/>
      <c r="K64" s="25"/>
      <c r="L64" s="25"/>
      <c r="M64" s="25"/>
      <c r="N64" s="25"/>
      <c r="O64" s="25"/>
      <c r="P64" s="21"/>
      <c r="Q64" s="21"/>
      <c r="R64" s="23"/>
      <c r="S64" s="39"/>
    </row>
    <row r="65" spans="6:19" s="8" customFormat="1" x14ac:dyDescent="0.25">
      <c r="F65" s="14"/>
      <c r="G65" s="15"/>
      <c r="H65" s="15"/>
      <c r="K65" s="25"/>
      <c r="L65" s="25"/>
      <c r="M65" s="25"/>
      <c r="N65" s="25"/>
      <c r="O65" s="25"/>
      <c r="P65" s="21"/>
      <c r="Q65" s="21"/>
      <c r="R65" s="23"/>
      <c r="S65" s="39"/>
    </row>
    <row r="66" spans="6:19" s="8" customFormat="1" x14ac:dyDescent="0.25">
      <c r="F66" s="14"/>
      <c r="G66" s="15"/>
      <c r="H66" s="15"/>
      <c r="K66" s="25"/>
      <c r="L66" s="25"/>
      <c r="M66" s="25"/>
      <c r="N66" s="25"/>
      <c r="O66" s="25"/>
      <c r="P66" s="21"/>
      <c r="Q66" s="21"/>
      <c r="R66" s="23"/>
      <c r="S66" s="39"/>
    </row>
    <row r="67" spans="6:19" s="8" customFormat="1" x14ac:dyDescent="0.25">
      <c r="F67" s="14"/>
      <c r="G67" s="15"/>
      <c r="H67" s="15"/>
      <c r="K67" s="25"/>
      <c r="L67" s="25"/>
      <c r="M67" s="25"/>
      <c r="N67" s="25"/>
      <c r="O67" s="25"/>
      <c r="P67" s="21"/>
      <c r="Q67" s="21"/>
      <c r="R67" s="23"/>
      <c r="S67" s="39"/>
    </row>
    <row r="68" spans="6:19" s="8" customFormat="1" x14ac:dyDescent="0.25">
      <c r="F68" s="14"/>
      <c r="G68" s="15"/>
      <c r="H68" s="15"/>
      <c r="K68" s="25"/>
      <c r="L68" s="25"/>
      <c r="M68" s="25"/>
      <c r="N68" s="25"/>
      <c r="O68" s="25"/>
      <c r="P68" s="21"/>
      <c r="Q68" s="21"/>
      <c r="R68" s="23"/>
      <c r="S68" s="39"/>
    </row>
    <row r="69" spans="6:19" s="8" customFormat="1" x14ac:dyDescent="0.25">
      <c r="F69" s="14"/>
      <c r="G69" s="15"/>
      <c r="H69" s="15"/>
      <c r="K69" s="25"/>
      <c r="L69" s="25"/>
      <c r="M69" s="25"/>
      <c r="N69" s="25"/>
      <c r="O69" s="25"/>
      <c r="P69" s="21"/>
      <c r="Q69" s="21"/>
      <c r="R69" s="23"/>
      <c r="S69" s="39"/>
    </row>
    <row r="70" spans="6:19" s="8" customFormat="1" x14ac:dyDescent="0.25">
      <c r="F70" s="14"/>
      <c r="G70" s="15"/>
      <c r="H70" s="15"/>
      <c r="K70" s="25"/>
      <c r="L70" s="25"/>
      <c r="M70" s="25"/>
      <c r="N70" s="25"/>
      <c r="O70" s="25"/>
      <c r="P70" s="21"/>
      <c r="Q70" s="21"/>
      <c r="R70" s="23"/>
      <c r="S70" s="39"/>
    </row>
    <row r="71" spans="6:19" s="8" customFormat="1" x14ac:dyDescent="0.25">
      <c r="F71" s="14"/>
      <c r="G71" s="15"/>
      <c r="H71" s="15"/>
      <c r="K71" s="25"/>
      <c r="L71" s="25"/>
      <c r="M71" s="25"/>
      <c r="N71" s="25"/>
      <c r="O71" s="25"/>
      <c r="P71" s="21"/>
      <c r="Q71" s="21"/>
      <c r="R71" s="23"/>
      <c r="S71" s="39"/>
    </row>
    <row r="72" spans="6:19" s="8" customFormat="1" x14ac:dyDescent="0.25">
      <c r="F72" s="14"/>
      <c r="G72" s="15"/>
      <c r="H72" s="15"/>
      <c r="K72" s="25"/>
      <c r="L72" s="25"/>
      <c r="M72" s="25"/>
      <c r="N72" s="25"/>
      <c r="O72" s="25"/>
      <c r="P72" s="21"/>
      <c r="Q72" s="21"/>
      <c r="R72" s="23"/>
      <c r="S72" s="39"/>
    </row>
    <row r="73" spans="6:19" s="8" customFormat="1" x14ac:dyDescent="0.25">
      <c r="F73" s="14"/>
      <c r="G73" s="15"/>
      <c r="H73" s="15"/>
      <c r="K73" s="25"/>
      <c r="L73" s="25"/>
      <c r="M73" s="25"/>
      <c r="N73" s="25"/>
      <c r="O73" s="25"/>
      <c r="P73" s="21"/>
      <c r="Q73" s="21"/>
      <c r="R73" s="23"/>
      <c r="S73" s="39"/>
    </row>
    <row r="74" spans="6:19" s="8" customFormat="1" x14ac:dyDescent="0.25">
      <c r="F74" s="14"/>
      <c r="G74" s="15"/>
      <c r="H74" s="15"/>
      <c r="K74" s="25"/>
      <c r="L74" s="25"/>
      <c r="M74" s="25"/>
      <c r="N74" s="25"/>
      <c r="O74" s="25"/>
      <c r="P74" s="21"/>
      <c r="Q74" s="21"/>
      <c r="R74" s="23"/>
      <c r="S74" s="39"/>
    </row>
    <row r="75" spans="6:19" s="8" customFormat="1" x14ac:dyDescent="0.25">
      <c r="F75" s="14"/>
      <c r="G75" s="15"/>
      <c r="H75" s="15"/>
      <c r="K75" s="25"/>
      <c r="L75" s="25"/>
      <c r="M75" s="25"/>
      <c r="N75" s="25"/>
      <c r="O75" s="25"/>
      <c r="P75" s="21"/>
      <c r="Q75" s="21"/>
      <c r="R75" s="23"/>
      <c r="S75" s="39"/>
    </row>
    <row r="76" spans="6:19" s="8" customFormat="1" x14ac:dyDescent="0.25">
      <c r="F76" s="14"/>
      <c r="G76" s="15"/>
      <c r="H76" s="15"/>
      <c r="K76" s="25"/>
      <c r="L76" s="25"/>
      <c r="M76" s="25"/>
      <c r="N76" s="25"/>
      <c r="O76" s="25"/>
      <c r="P76" s="21"/>
      <c r="Q76" s="21"/>
      <c r="R76" s="23"/>
      <c r="S76" s="39"/>
    </row>
    <row r="77" spans="6:19" s="8" customFormat="1" x14ac:dyDescent="0.25">
      <c r="F77" s="14"/>
      <c r="G77" s="15"/>
      <c r="H77" s="15"/>
      <c r="K77" s="25"/>
      <c r="L77" s="25"/>
      <c r="M77" s="25"/>
      <c r="N77" s="25"/>
      <c r="O77" s="25"/>
      <c r="P77" s="21"/>
      <c r="Q77" s="21"/>
      <c r="R77" s="23"/>
      <c r="S77" s="39"/>
    </row>
    <row r="78" spans="6:19" s="8" customFormat="1" x14ac:dyDescent="0.25">
      <c r="F78" s="14"/>
      <c r="G78" s="15"/>
      <c r="H78" s="15"/>
      <c r="K78" s="25"/>
      <c r="L78" s="25"/>
      <c r="M78" s="25"/>
      <c r="N78" s="25"/>
      <c r="O78" s="25"/>
      <c r="P78" s="21"/>
      <c r="Q78" s="21"/>
      <c r="R78" s="23"/>
      <c r="S78" s="39"/>
    </row>
    <row r="79" spans="6:19" s="8" customFormat="1" x14ac:dyDescent="0.25">
      <c r="F79" s="14"/>
      <c r="G79" s="15"/>
      <c r="H79" s="15"/>
      <c r="K79" s="25"/>
      <c r="L79" s="25"/>
      <c r="M79" s="25"/>
      <c r="N79" s="25"/>
      <c r="O79" s="25"/>
      <c r="P79" s="21"/>
      <c r="Q79" s="21"/>
      <c r="R79" s="23"/>
      <c r="S79" s="39"/>
    </row>
    <row r="80" spans="6:19" s="8" customFormat="1" x14ac:dyDescent="0.25">
      <c r="F80" s="14"/>
      <c r="G80" s="15"/>
      <c r="H80" s="15"/>
      <c r="K80" s="25"/>
      <c r="L80" s="25"/>
      <c r="M80" s="25"/>
      <c r="N80" s="25"/>
      <c r="O80" s="25"/>
      <c r="P80" s="21"/>
      <c r="Q80" s="21"/>
      <c r="R80" s="23"/>
      <c r="S80" s="39"/>
    </row>
    <row r="81" spans="6:19" s="8" customFormat="1" x14ac:dyDescent="0.25">
      <c r="F81" s="14"/>
      <c r="G81" s="15"/>
      <c r="H81" s="15"/>
      <c r="K81" s="25"/>
      <c r="L81" s="25"/>
      <c r="M81" s="25"/>
      <c r="N81" s="25"/>
      <c r="O81" s="25"/>
      <c r="P81" s="21"/>
      <c r="Q81" s="21"/>
      <c r="R81" s="23"/>
      <c r="S81" s="39"/>
    </row>
    <row r="82" spans="6:19" s="8" customFormat="1" x14ac:dyDescent="0.25">
      <c r="F82" s="14"/>
      <c r="G82" s="15"/>
      <c r="H82" s="15"/>
      <c r="K82" s="25"/>
      <c r="L82" s="25"/>
      <c r="M82" s="25"/>
      <c r="N82" s="25"/>
      <c r="O82" s="25"/>
      <c r="P82" s="21"/>
      <c r="Q82" s="21"/>
      <c r="R82" s="23"/>
      <c r="S82" s="39"/>
    </row>
    <row r="83" spans="6:19" s="8" customFormat="1" x14ac:dyDescent="0.25">
      <c r="F83" s="14"/>
      <c r="G83" s="15"/>
      <c r="H83" s="15"/>
      <c r="K83" s="25"/>
      <c r="L83" s="25"/>
      <c r="M83" s="25"/>
      <c r="N83" s="25"/>
      <c r="O83" s="25"/>
      <c r="P83" s="21"/>
      <c r="Q83" s="21"/>
      <c r="R83" s="23"/>
      <c r="S83" s="39"/>
    </row>
    <row r="84" spans="6:19" s="8" customFormat="1" x14ac:dyDescent="0.25">
      <c r="F84" s="14"/>
      <c r="G84" s="15"/>
      <c r="H84" s="15"/>
      <c r="K84" s="25"/>
      <c r="L84" s="25"/>
      <c r="M84" s="25"/>
      <c r="N84" s="25"/>
      <c r="O84" s="25"/>
      <c r="P84" s="21"/>
      <c r="Q84" s="21"/>
      <c r="R84" s="23"/>
      <c r="S84" s="39"/>
    </row>
    <row r="85" spans="6:19" s="8" customFormat="1" x14ac:dyDescent="0.25">
      <c r="F85" s="14"/>
      <c r="G85" s="15"/>
      <c r="H85" s="15"/>
      <c r="K85" s="25"/>
      <c r="L85" s="25"/>
      <c r="M85" s="25"/>
      <c r="N85" s="25"/>
      <c r="O85" s="25"/>
      <c r="P85" s="21"/>
      <c r="Q85" s="21"/>
      <c r="R85" s="23"/>
      <c r="S85" s="39"/>
    </row>
    <row r="86" spans="6:19" s="8" customFormat="1" x14ac:dyDescent="0.25">
      <c r="F86" s="14"/>
      <c r="G86" s="15"/>
      <c r="H86" s="15"/>
      <c r="K86" s="25"/>
      <c r="L86" s="25"/>
      <c r="M86" s="25"/>
      <c r="N86" s="25"/>
      <c r="O86" s="25"/>
      <c r="P86" s="21"/>
      <c r="Q86" s="21"/>
      <c r="R86" s="23"/>
      <c r="S86" s="39"/>
    </row>
    <row r="87" spans="6:19" s="8" customFormat="1" x14ac:dyDescent="0.25">
      <c r="F87" s="14"/>
      <c r="G87" s="15"/>
      <c r="H87" s="15"/>
      <c r="K87" s="25"/>
      <c r="L87" s="25"/>
      <c r="M87" s="25"/>
      <c r="N87" s="25"/>
      <c r="O87" s="25"/>
      <c r="P87" s="21"/>
      <c r="Q87" s="21"/>
      <c r="R87" s="23"/>
      <c r="S87" s="39"/>
    </row>
    <row r="88" spans="6:19" s="8" customFormat="1" x14ac:dyDescent="0.25">
      <c r="F88" s="14"/>
      <c r="G88" s="15"/>
      <c r="H88" s="15"/>
      <c r="K88" s="25"/>
      <c r="L88" s="25"/>
      <c r="M88" s="25"/>
      <c r="N88" s="25"/>
      <c r="O88" s="25"/>
      <c r="P88" s="21"/>
      <c r="Q88" s="21"/>
      <c r="R88" s="23"/>
      <c r="S88" s="39"/>
    </row>
    <row r="89" spans="6:19" s="8" customFormat="1" x14ac:dyDescent="0.25">
      <c r="F89" s="14"/>
      <c r="G89" s="15"/>
      <c r="H89" s="15"/>
      <c r="K89" s="25"/>
      <c r="L89" s="25"/>
      <c r="M89" s="25"/>
      <c r="N89" s="25"/>
      <c r="O89" s="25"/>
      <c r="P89" s="21"/>
      <c r="Q89" s="21"/>
      <c r="R89" s="23"/>
      <c r="S89" s="39"/>
    </row>
    <row r="90" spans="6:19" s="8" customFormat="1" x14ac:dyDescent="0.25">
      <c r="F90" s="14"/>
      <c r="G90" s="15"/>
      <c r="H90" s="15"/>
      <c r="K90" s="25"/>
      <c r="L90" s="25"/>
      <c r="M90" s="25"/>
      <c r="N90" s="25"/>
      <c r="O90" s="25"/>
      <c r="P90" s="21"/>
      <c r="Q90" s="21"/>
      <c r="R90" s="23"/>
      <c r="S90" s="39"/>
    </row>
    <row r="91" spans="6:19" s="8" customFormat="1" x14ac:dyDescent="0.25">
      <c r="F91" s="14"/>
      <c r="G91" s="15"/>
      <c r="H91" s="15"/>
      <c r="K91" s="25"/>
      <c r="L91" s="25"/>
      <c r="M91" s="25"/>
      <c r="N91" s="25"/>
      <c r="O91" s="25"/>
      <c r="P91" s="21"/>
      <c r="Q91" s="21"/>
      <c r="R91" s="23"/>
      <c r="S91" s="39"/>
    </row>
    <row r="92" spans="6:19" s="8" customFormat="1" x14ac:dyDescent="0.25">
      <c r="F92" s="14"/>
      <c r="G92" s="15"/>
      <c r="H92" s="15"/>
      <c r="K92" s="25"/>
      <c r="L92" s="25"/>
      <c r="M92" s="25"/>
      <c r="N92" s="25"/>
      <c r="O92" s="25"/>
      <c r="P92" s="21"/>
      <c r="Q92" s="21"/>
      <c r="R92" s="23"/>
      <c r="S92" s="39"/>
    </row>
    <row r="93" spans="6:19" s="8" customFormat="1" x14ac:dyDescent="0.25">
      <c r="F93" s="14"/>
      <c r="G93" s="15"/>
      <c r="H93" s="15"/>
      <c r="K93" s="25"/>
      <c r="L93" s="25"/>
      <c r="M93" s="25"/>
      <c r="N93" s="25"/>
      <c r="O93" s="25"/>
      <c r="P93" s="21"/>
      <c r="Q93" s="21"/>
      <c r="R93" s="23"/>
      <c r="S93" s="39"/>
    </row>
    <row r="94" spans="6:19" s="8" customFormat="1" x14ac:dyDescent="0.25">
      <c r="F94" s="14"/>
      <c r="G94" s="15"/>
      <c r="H94" s="15"/>
      <c r="K94" s="25"/>
      <c r="L94" s="25"/>
      <c r="M94" s="25"/>
      <c r="N94" s="25"/>
      <c r="O94" s="25"/>
      <c r="P94" s="21"/>
      <c r="Q94" s="21"/>
      <c r="R94" s="23"/>
      <c r="S94" s="39"/>
    </row>
    <row r="95" spans="6:19" s="8" customFormat="1" x14ac:dyDescent="0.25">
      <c r="F95" s="14"/>
      <c r="G95" s="15"/>
      <c r="H95" s="15"/>
      <c r="K95" s="25"/>
      <c r="L95" s="25"/>
      <c r="M95" s="25"/>
      <c r="N95" s="25"/>
      <c r="O95" s="25"/>
      <c r="P95" s="21"/>
      <c r="Q95" s="21"/>
      <c r="R95" s="23"/>
      <c r="S95" s="39"/>
    </row>
    <row r="96" spans="6:19" s="8" customFormat="1" x14ac:dyDescent="0.25">
      <c r="F96" s="14"/>
      <c r="G96" s="15"/>
      <c r="H96" s="15"/>
      <c r="K96" s="25"/>
      <c r="L96" s="25"/>
      <c r="M96" s="25"/>
      <c r="N96" s="25"/>
      <c r="O96" s="25"/>
      <c r="P96" s="21"/>
      <c r="Q96" s="21"/>
      <c r="R96" s="23"/>
      <c r="S96" s="39"/>
    </row>
    <row r="97" spans="6:19" s="8" customFormat="1" x14ac:dyDescent="0.25">
      <c r="F97" s="14"/>
      <c r="G97" s="15"/>
      <c r="H97" s="15"/>
      <c r="K97" s="25"/>
      <c r="L97" s="25"/>
      <c r="M97" s="25"/>
      <c r="N97" s="25"/>
      <c r="O97" s="25"/>
      <c r="P97" s="21"/>
      <c r="Q97" s="21"/>
      <c r="R97" s="23"/>
      <c r="S97" s="39"/>
    </row>
    <row r="98" spans="6:19" s="8" customFormat="1" x14ac:dyDescent="0.25">
      <c r="F98" s="14"/>
      <c r="G98" s="15"/>
      <c r="H98" s="15"/>
      <c r="K98" s="25"/>
      <c r="L98" s="25"/>
      <c r="M98" s="25"/>
      <c r="N98" s="25"/>
      <c r="O98" s="25"/>
      <c r="P98" s="21"/>
      <c r="Q98" s="21"/>
      <c r="R98" s="23"/>
      <c r="S98" s="39"/>
    </row>
    <row r="99" spans="6:19" s="8" customFormat="1" x14ac:dyDescent="0.25">
      <c r="F99" s="14"/>
      <c r="G99" s="15"/>
      <c r="H99" s="15"/>
      <c r="K99" s="25"/>
      <c r="L99" s="25"/>
      <c r="M99" s="25"/>
      <c r="N99" s="25"/>
      <c r="O99" s="25"/>
      <c r="P99" s="21"/>
      <c r="Q99" s="21"/>
      <c r="R99" s="23"/>
      <c r="S99" s="39"/>
    </row>
    <row r="100" spans="6:19" s="8" customFormat="1" x14ac:dyDescent="0.25">
      <c r="F100" s="14"/>
      <c r="G100" s="15"/>
      <c r="H100" s="15"/>
      <c r="K100" s="25"/>
      <c r="L100" s="25"/>
      <c r="M100" s="25"/>
      <c r="N100" s="25"/>
      <c r="O100" s="25"/>
      <c r="P100" s="21"/>
      <c r="Q100" s="21"/>
      <c r="R100" s="23"/>
      <c r="S100" s="39"/>
    </row>
    <row r="101" spans="6:19" s="8" customFormat="1" x14ac:dyDescent="0.25">
      <c r="F101" s="14"/>
      <c r="G101" s="15"/>
      <c r="H101" s="15"/>
      <c r="K101" s="25"/>
      <c r="L101" s="25"/>
      <c r="M101" s="25"/>
      <c r="N101" s="25"/>
      <c r="O101" s="25"/>
      <c r="P101" s="21"/>
      <c r="Q101" s="21"/>
      <c r="R101" s="23"/>
      <c r="S101" s="39"/>
    </row>
    <row r="102" spans="6:19" s="8" customFormat="1" x14ac:dyDescent="0.25">
      <c r="F102" s="14"/>
      <c r="G102" s="15"/>
      <c r="H102" s="15"/>
      <c r="K102" s="25"/>
      <c r="L102" s="25"/>
      <c r="M102" s="25"/>
      <c r="N102" s="25"/>
      <c r="O102" s="25"/>
      <c r="P102" s="21"/>
      <c r="Q102" s="21"/>
      <c r="R102" s="23"/>
      <c r="S102" s="39"/>
    </row>
    <row r="103" spans="6:19" s="8" customFormat="1" x14ac:dyDescent="0.25">
      <c r="F103" s="14"/>
      <c r="G103" s="15"/>
      <c r="H103" s="15"/>
      <c r="K103" s="25"/>
      <c r="L103" s="25"/>
      <c r="M103" s="25"/>
      <c r="N103" s="25"/>
      <c r="O103" s="25"/>
      <c r="P103" s="21"/>
      <c r="Q103" s="21"/>
      <c r="R103" s="23"/>
      <c r="S103" s="39"/>
    </row>
    <row r="104" spans="6:19" s="8" customFormat="1" x14ac:dyDescent="0.25">
      <c r="F104" s="14"/>
      <c r="G104" s="15"/>
      <c r="H104" s="15"/>
      <c r="K104" s="25"/>
      <c r="L104" s="25"/>
      <c r="M104" s="25"/>
      <c r="N104" s="25"/>
      <c r="O104" s="25"/>
      <c r="P104" s="21"/>
      <c r="Q104" s="21"/>
      <c r="R104" s="23"/>
      <c r="S104" s="39"/>
    </row>
    <row r="105" spans="6:19" s="8" customFormat="1" x14ac:dyDescent="0.25">
      <c r="F105" s="14"/>
      <c r="G105" s="15"/>
      <c r="H105" s="15"/>
      <c r="K105" s="25"/>
      <c r="L105" s="25"/>
      <c r="M105" s="25"/>
      <c r="N105" s="25"/>
      <c r="O105" s="25"/>
      <c r="P105" s="21"/>
      <c r="Q105" s="21"/>
      <c r="R105" s="23"/>
      <c r="S105" s="39"/>
    </row>
    <row r="106" spans="6:19" s="8" customFormat="1" x14ac:dyDescent="0.25">
      <c r="F106" s="14"/>
      <c r="G106" s="15"/>
      <c r="H106" s="15"/>
      <c r="K106" s="25"/>
      <c r="L106" s="25"/>
      <c r="M106" s="25"/>
      <c r="N106" s="25"/>
      <c r="O106" s="25"/>
      <c r="P106" s="21"/>
      <c r="Q106" s="21"/>
      <c r="R106" s="23"/>
      <c r="S106" s="39"/>
    </row>
    <row r="107" spans="6:19" s="8" customFormat="1" x14ac:dyDescent="0.25">
      <c r="F107" s="14"/>
      <c r="G107" s="15"/>
      <c r="H107" s="15"/>
      <c r="K107" s="25"/>
      <c r="L107" s="25"/>
      <c r="M107" s="25"/>
      <c r="N107" s="25"/>
      <c r="O107" s="25"/>
      <c r="P107" s="21"/>
      <c r="Q107" s="21"/>
      <c r="R107" s="23"/>
      <c r="S107" s="39"/>
    </row>
    <row r="108" spans="6:19" s="8" customFormat="1" x14ac:dyDescent="0.25">
      <c r="F108" s="14"/>
      <c r="G108" s="15"/>
      <c r="H108" s="15"/>
      <c r="K108" s="25"/>
      <c r="L108" s="25"/>
      <c r="M108" s="25"/>
      <c r="N108" s="25"/>
      <c r="O108" s="25"/>
      <c r="P108" s="21"/>
      <c r="Q108" s="21"/>
      <c r="R108" s="23"/>
      <c r="S108" s="39"/>
    </row>
    <row r="109" spans="6:19" s="8" customFormat="1" x14ac:dyDescent="0.25">
      <c r="F109" s="14"/>
      <c r="G109" s="15"/>
      <c r="H109" s="15"/>
      <c r="K109" s="25"/>
      <c r="L109" s="25"/>
      <c r="M109" s="25"/>
      <c r="N109" s="25"/>
      <c r="O109" s="25"/>
      <c r="P109" s="21"/>
      <c r="Q109" s="21"/>
      <c r="R109" s="23"/>
      <c r="S109" s="39"/>
    </row>
    <row r="110" spans="6:19" s="8" customFormat="1" x14ac:dyDescent="0.25">
      <c r="F110" s="14"/>
      <c r="G110" s="15"/>
      <c r="H110" s="15"/>
      <c r="K110" s="25"/>
      <c r="L110" s="25"/>
      <c r="M110" s="25"/>
      <c r="N110" s="25"/>
      <c r="O110" s="25"/>
      <c r="P110" s="21"/>
      <c r="Q110" s="21"/>
      <c r="R110" s="23"/>
      <c r="S110" s="39"/>
    </row>
    <row r="111" spans="6:19" s="8" customFormat="1" x14ac:dyDescent="0.25">
      <c r="F111" s="14"/>
      <c r="G111" s="15"/>
      <c r="H111" s="15"/>
      <c r="K111" s="25"/>
      <c r="L111" s="25"/>
      <c r="M111" s="25"/>
      <c r="N111" s="25"/>
      <c r="O111" s="25"/>
      <c r="P111" s="21"/>
      <c r="Q111" s="21"/>
      <c r="R111" s="23"/>
      <c r="S111" s="39"/>
    </row>
    <row r="112" spans="6:19" s="8" customFormat="1" x14ac:dyDescent="0.25">
      <c r="F112" s="14"/>
      <c r="G112" s="15"/>
      <c r="H112" s="15"/>
      <c r="K112" s="25"/>
      <c r="L112" s="25"/>
      <c r="M112" s="25"/>
      <c r="N112" s="25"/>
      <c r="O112" s="25"/>
      <c r="P112" s="21"/>
      <c r="Q112" s="21"/>
      <c r="R112" s="23"/>
      <c r="S112" s="39"/>
    </row>
    <row r="113" spans="6:19" s="8" customFormat="1" x14ac:dyDescent="0.25">
      <c r="F113" s="14"/>
      <c r="G113" s="15"/>
      <c r="H113" s="15"/>
      <c r="K113" s="25"/>
      <c r="L113" s="25"/>
      <c r="M113" s="25"/>
      <c r="N113" s="25"/>
      <c r="O113" s="25"/>
      <c r="P113" s="21"/>
      <c r="Q113" s="21"/>
      <c r="R113" s="23"/>
      <c r="S113" s="39"/>
    </row>
    <row r="114" spans="6:19" s="8" customFormat="1" x14ac:dyDescent="0.25">
      <c r="F114" s="14"/>
      <c r="G114" s="15"/>
      <c r="H114" s="15"/>
      <c r="K114" s="25"/>
      <c r="L114" s="25"/>
      <c r="M114" s="25"/>
      <c r="N114" s="25"/>
      <c r="O114" s="25"/>
      <c r="P114" s="21"/>
      <c r="Q114" s="21"/>
      <c r="R114" s="23"/>
      <c r="S114" s="39"/>
    </row>
    <row r="115" spans="6:19" s="8" customFormat="1" x14ac:dyDescent="0.25">
      <c r="F115" s="14"/>
      <c r="G115" s="15"/>
      <c r="H115" s="15"/>
      <c r="K115" s="25"/>
      <c r="L115" s="25"/>
      <c r="M115" s="25"/>
      <c r="N115" s="25"/>
      <c r="O115" s="25"/>
      <c r="P115" s="21"/>
      <c r="Q115" s="21"/>
      <c r="R115" s="23"/>
      <c r="S115" s="39"/>
    </row>
    <row r="116" spans="6:19" s="8" customFormat="1" x14ac:dyDescent="0.25">
      <c r="F116" s="14"/>
      <c r="G116" s="15"/>
      <c r="H116" s="15"/>
      <c r="K116" s="25"/>
      <c r="L116" s="25"/>
      <c r="M116" s="25"/>
      <c r="N116" s="25"/>
      <c r="O116" s="25"/>
      <c r="P116" s="21"/>
      <c r="Q116" s="21"/>
      <c r="R116" s="23"/>
      <c r="S116" s="39"/>
    </row>
    <row r="117" spans="6:19" s="8" customFormat="1" x14ac:dyDescent="0.25">
      <c r="F117" s="14"/>
      <c r="G117" s="15"/>
      <c r="H117" s="15"/>
      <c r="K117" s="25"/>
      <c r="L117" s="25"/>
      <c r="M117" s="25"/>
      <c r="N117" s="25"/>
      <c r="O117" s="25"/>
      <c r="P117" s="21"/>
      <c r="Q117" s="21"/>
      <c r="R117" s="23"/>
      <c r="S117" s="39"/>
    </row>
    <row r="118" spans="6:19" s="8" customFormat="1" x14ac:dyDescent="0.25">
      <c r="F118" s="14"/>
      <c r="G118" s="15"/>
      <c r="H118" s="15"/>
      <c r="K118" s="25"/>
      <c r="L118" s="25"/>
      <c r="M118" s="25"/>
      <c r="N118" s="25"/>
      <c r="O118" s="25"/>
      <c r="P118" s="21"/>
      <c r="Q118" s="21"/>
      <c r="R118" s="23"/>
      <c r="S118" s="39"/>
    </row>
    <row r="119" spans="6:19" s="8" customFormat="1" x14ac:dyDescent="0.25">
      <c r="F119" s="14"/>
      <c r="G119" s="15"/>
      <c r="H119" s="15"/>
      <c r="K119" s="25"/>
      <c r="L119" s="25"/>
      <c r="M119" s="25"/>
      <c r="N119" s="25"/>
      <c r="O119" s="25"/>
      <c r="P119" s="21"/>
      <c r="Q119" s="21"/>
      <c r="R119" s="23"/>
      <c r="S119" s="39"/>
    </row>
    <row r="120" spans="6:19" s="8" customFormat="1" x14ac:dyDescent="0.25">
      <c r="F120" s="14"/>
      <c r="G120" s="15"/>
      <c r="H120" s="15"/>
      <c r="K120" s="25"/>
      <c r="L120" s="25"/>
      <c r="M120" s="25"/>
      <c r="N120" s="25"/>
      <c r="O120" s="25"/>
      <c r="P120" s="21"/>
      <c r="Q120" s="21"/>
      <c r="R120" s="23"/>
      <c r="S120" s="39"/>
    </row>
    <row r="121" spans="6:19" s="8" customFormat="1" x14ac:dyDescent="0.25">
      <c r="F121" s="14"/>
      <c r="G121" s="15"/>
      <c r="H121" s="15"/>
      <c r="K121" s="25"/>
      <c r="L121" s="25"/>
      <c r="M121" s="25"/>
      <c r="N121" s="25"/>
      <c r="O121" s="25"/>
      <c r="P121" s="21"/>
      <c r="Q121" s="21"/>
      <c r="R121" s="23"/>
      <c r="S121" s="39"/>
    </row>
    <row r="122" spans="6:19" s="8" customFormat="1" x14ac:dyDescent="0.25">
      <c r="F122" s="14"/>
      <c r="G122" s="15"/>
      <c r="H122" s="15"/>
      <c r="K122" s="25"/>
      <c r="L122" s="25"/>
      <c r="M122" s="25"/>
      <c r="N122" s="25"/>
      <c r="O122" s="25"/>
      <c r="P122" s="21"/>
      <c r="Q122" s="21"/>
      <c r="R122" s="23"/>
      <c r="S122" s="39"/>
    </row>
    <row r="123" spans="6:19" s="8" customFormat="1" x14ac:dyDescent="0.25">
      <c r="F123" s="14"/>
      <c r="G123" s="15"/>
      <c r="H123" s="15"/>
      <c r="K123" s="25"/>
      <c r="L123" s="25"/>
      <c r="M123" s="25"/>
      <c r="N123" s="25"/>
      <c r="O123" s="25"/>
      <c r="P123" s="21"/>
      <c r="Q123" s="21"/>
      <c r="R123" s="23"/>
      <c r="S123" s="39"/>
    </row>
  </sheetData>
  <sortState ref="E2:G50">
    <sortCondition ref="E2:E50"/>
  </sortState>
  <mergeCells count="3">
    <mergeCell ref="B1:D1"/>
    <mergeCell ref="E1:I1"/>
    <mergeCell ref="J1:N1"/>
  </mergeCells>
  <pageMargins left="0.43307086614173229" right="0.23622047244094491" top="0.74803149606299213" bottom="0.74803149606299213" header="0.31496062992125984" footer="0.31496062992125984"/>
  <pageSetup scale="55" orientation="landscape" r:id="rId1"/>
  <ignoredErrors>
    <ignoredError sqref="S57 S59 S20 S37 S14 S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Tablas al 13Abril2018</vt:lpstr>
      <vt:lpstr>'Tablas al 13Abril2018'!Área_de_impresión</vt:lpstr>
    </vt:vector>
  </TitlesOfParts>
  <Company>BancoEstado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cmeza90</dc:creator>
  <cp:lastModifiedBy>gvallejo</cp:lastModifiedBy>
  <cp:lastPrinted>2018-05-18T18:42:11Z</cp:lastPrinted>
  <dcterms:created xsi:type="dcterms:W3CDTF">2018-03-29T12:25:19Z</dcterms:created>
  <dcterms:modified xsi:type="dcterms:W3CDTF">2018-05-18T20:48:00Z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2102367505</vt:i4>
  </property>
  <property fmtid="{D5CDD505-2E9C-101B-9397-08002B2CF9AE}" pid="3" name="_NewReviewCycle">
    <vt:lpwstr/>
  </property>
  <property fmtid="{D5CDD505-2E9C-101B-9397-08002B2CF9AE}" pid="4" name="_EmailSubject">
    <vt:lpwstr>Fuentes de origen</vt:lpwstr>
  </property>
  <property fmtid="{D5CDD505-2E9C-101B-9397-08002B2CF9AE}" pid="5" name="_AuthorEmail">
    <vt:lpwstr>gvallejo@bancoestado.cl</vt:lpwstr>
  </property>
  <property fmtid="{D5CDD505-2E9C-101B-9397-08002B2CF9AE}" pid="6" name="_AuthorEmailDisplayName">
    <vt:lpwstr>Vallejo Chinchilla Gonzalo Matias</vt:lpwstr>
  </property>
  <property fmtid="{D5CDD505-2E9C-101B-9397-08002B2CF9AE}" pid="7" name="_PreviousAdHocReviewCycleID">
    <vt:i4>-1151764906</vt:i4>
  </property>
</Properties>
</file>