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2376d595df2e0/Desktop/"/>
    </mc:Choice>
  </mc:AlternateContent>
  <xr:revisionPtr revIDLastSave="0" documentId="8_{C5838C0E-226A-4847-BC5B-0E6AD88FFC77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2019" sheetId="1" r:id="rId1"/>
    <sheet name="2020" sheetId="2" r:id="rId2"/>
    <sheet name="2024" sheetId="6" r:id="rId3"/>
    <sheet name="Planilha1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3" i="6" l="1"/>
  <c r="O174" i="6"/>
  <c r="O175" i="6"/>
  <c r="O176" i="6"/>
  <c r="O177" i="6"/>
  <c r="O85" i="6"/>
  <c r="O86" i="6"/>
  <c r="O87" i="6"/>
  <c r="O88" i="6"/>
  <c r="O129" i="6"/>
  <c r="O130" i="6"/>
  <c r="O131" i="6"/>
  <c r="O132" i="6"/>
  <c r="O133" i="6"/>
  <c r="O134" i="6"/>
  <c r="O135" i="6"/>
  <c r="O136" i="6"/>
  <c r="O137" i="6"/>
  <c r="O158" i="6"/>
  <c r="O159" i="6"/>
  <c r="O160" i="6"/>
  <c r="O161" i="6"/>
  <c r="O162" i="6"/>
  <c r="O163" i="6"/>
  <c r="O164" i="6"/>
  <c r="O165" i="6"/>
  <c r="O166" i="6"/>
  <c r="O180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87" i="6"/>
  <c r="O186" i="6"/>
  <c r="O185" i="6"/>
  <c r="O184" i="6"/>
  <c r="O183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O179" i="6"/>
  <c r="O178" i="6"/>
  <c r="O172" i="6"/>
  <c r="O171" i="6"/>
  <c r="O170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O167" i="6"/>
  <c r="O157" i="6"/>
  <c r="O156" i="6"/>
  <c r="O155" i="6"/>
  <c r="O154" i="6"/>
  <c r="O153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O109" i="6"/>
  <c r="O108" i="6"/>
  <c r="O107" i="6"/>
  <c r="O106" i="6"/>
  <c r="O105" i="6"/>
  <c r="O104" i="6"/>
  <c r="O103" i="6"/>
  <c r="O100" i="6"/>
  <c r="O99" i="6"/>
  <c r="O98" i="6"/>
  <c r="O97" i="6"/>
  <c r="O96" i="6"/>
  <c r="O95" i="6"/>
  <c r="O94" i="6"/>
  <c r="O93" i="6"/>
  <c r="O92" i="6"/>
  <c r="O91" i="6"/>
  <c r="O90" i="6"/>
  <c r="O89" i="6"/>
  <c r="O84" i="6"/>
  <c r="N83" i="6"/>
  <c r="M83" i="6"/>
  <c r="L83" i="6"/>
  <c r="K83" i="6"/>
  <c r="J83" i="6"/>
  <c r="I83" i="6"/>
  <c r="H83" i="6"/>
  <c r="G83" i="6"/>
  <c r="F83" i="6"/>
  <c r="E83" i="6"/>
  <c r="D83" i="6"/>
  <c r="C83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N66" i="6"/>
  <c r="M66" i="6"/>
  <c r="L66" i="6"/>
  <c r="K66" i="6"/>
  <c r="J66" i="6"/>
  <c r="I66" i="6"/>
  <c r="H66" i="6"/>
  <c r="G66" i="6"/>
  <c r="F66" i="6"/>
  <c r="E66" i="6"/>
  <c r="D66" i="6"/>
  <c r="C66" i="6"/>
  <c r="O64" i="6"/>
  <c r="O63" i="6"/>
  <c r="O62" i="6"/>
  <c r="O61" i="6"/>
  <c r="O60" i="6"/>
  <c r="O59" i="6"/>
  <c r="O58" i="6"/>
  <c r="O57" i="6"/>
  <c r="N56" i="6"/>
  <c r="M56" i="6"/>
  <c r="L56" i="6"/>
  <c r="K56" i="6"/>
  <c r="J56" i="6"/>
  <c r="I56" i="6"/>
  <c r="H56" i="6"/>
  <c r="G56" i="6"/>
  <c r="F56" i="6"/>
  <c r="E56" i="6"/>
  <c r="D56" i="6"/>
  <c r="C56" i="6"/>
  <c r="O54" i="6"/>
  <c r="O53" i="6"/>
  <c r="O52" i="6"/>
  <c r="O51" i="6"/>
  <c r="O50" i="6"/>
  <c r="O49" i="6"/>
  <c r="O48" i="6"/>
  <c r="O47" i="6"/>
  <c r="O46" i="6"/>
  <c r="O45" i="6"/>
  <c r="O44" i="6"/>
  <c r="N43" i="6"/>
  <c r="M43" i="6"/>
  <c r="L43" i="6"/>
  <c r="K43" i="6"/>
  <c r="J43" i="6"/>
  <c r="I43" i="6"/>
  <c r="H43" i="6"/>
  <c r="G43" i="6"/>
  <c r="F43" i="6"/>
  <c r="E43" i="6"/>
  <c r="D43" i="6"/>
  <c r="C43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N19" i="6"/>
  <c r="M19" i="6"/>
  <c r="L19" i="6"/>
  <c r="K19" i="6"/>
  <c r="J19" i="6"/>
  <c r="I19" i="6"/>
  <c r="H19" i="6"/>
  <c r="G19" i="6"/>
  <c r="F19" i="6"/>
  <c r="E19" i="6"/>
  <c r="D19" i="6"/>
  <c r="C19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N4" i="6"/>
  <c r="N190" i="6" s="1"/>
  <c r="M4" i="6"/>
  <c r="M190" i="6" s="1"/>
  <c r="L4" i="6"/>
  <c r="L190" i="6" s="1"/>
  <c r="K4" i="6"/>
  <c r="K190" i="6" s="1"/>
  <c r="J4" i="6"/>
  <c r="J190" i="6" s="1"/>
  <c r="I4" i="6"/>
  <c r="I190" i="6" s="1"/>
  <c r="H4" i="6"/>
  <c r="H190" i="6" s="1"/>
  <c r="G4" i="6"/>
  <c r="G190" i="6" s="1"/>
  <c r="F4" i="6"/>
  <c r="F190" i="6" s="1"/>
  <c r="E4" i="6"/>
  <c r="E190" i="6" s="1"/>
  <c r="D4" i="6"/>
  <c r="D190" i="6" s="1"/>
  <c r="C4" i="6"/>
  <c r="C190" i="6" s="1"/>
  <c r="O182" i="6" l="1"/>
  <c r="C209" i="6" s="1"/>
  <c r="I191" i="6"/>
  <c r="I192" i="6" s="1"/>
  <c r="O127" i="6"/>
  <c r="C207" i="6" s="1"/>
  <c r="O169" i="6"/>
  <c r="C206" i="6" s="1"/>
  <c r="O152" i="6"/>
  <c r="C205" i="6" s="1"/>
  <c r="O83" i="6"/>
  <c r="C203" i="6" s="1"/>
  <c r="O102" i="6"/>
  <c r="C204" i="6" s="1"/>
  <c r="O66" i="6"/>
  <c r="C202" i="6" s="1"/>
  <c r="G191" i="6"/>
  <c r="G192" i="6" s="1"/>
  <c r="G193" i="6" s="1"/>
  <c r="C191" i="6"/>
  <c r="C192" i="6" s="1"/>
  <c r="K191" i="6"/>
  <c r="K192" i="6" s="1"/>
  <c r="O56" i="6"/>
  <c r="C201" i="6" s="1"/>
  <c r="N191" i="6"/>
  <c r="N192" i="6" s="1"/>
  <c r="F191" i="6"/>
  <c r="F192" i="6" s="1"/>
  <c r="F193" i="6" s="1"/>
  <c r="D191" i="6"/>
  <c r="D192" i="6" s="1"/>
  <c r="L191" i="6"/>
  <c r="L192" i="6" s="1"/>
  <c r="O43" i="6"/>
  <c r="C200" i="6" s="1"/>
  <c r="H191" i="6"/>
  <c r="H192" i="6" s="1"/>
  <c r="H193" i="6" s="1"/>
  <c r="O19" i="6"/>
  <c r="C199" i="6" s="1"/>
  <c r="J191" i="6"/>
  <c r="J192" i="6" s="1"/>
  <c r="E191" i="6"/>
  <c r="M191" i="6"/>
  <c r="M192" i="6" s="1"/>
  <c r="O190" i="6"/>
  <c r="O4" i="6"/>
  <c r="C198" i="6" s="1"/>
  <c r="O191" i="6" l="1"/>
  <c r="E192" i="6"/>
  <c r="E193" i="6" s="1"/>
  <c r="C193" i="6"/>
  <c r="D193" i="6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I193" i="6" l="1"/>
  <c r="J193" i="6"/>
  <c r="O192" i="6"/>
  <c r="K193" i="6"/>
  <c r="L193" i="6"/>
  <c r="M193" i="6"/>
  <c r="N193" i="6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9" i="2"/>
  <c r="O50" i="2"/>
  <c r="O192" i="2" l="1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55" i="2" l="1"/>
  <c r="O254" i="2"/>
  <c r="O253" i="2"/>
  <c r="O252" i="2"/>
  <c r="O248" i="2"/>
  <c r="O247" i="2"/>
  <c r="O251" i="2"/>
  <c r="O246" i="2"/>
  <c r="O250" i="2"/>
  <c r="O245" i="2"/>
  <c r="O249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O242" i="2"/>
  <c r="O241" i="2"/>
  <c r="O240" i="2"/>
  <c r="O239" i="2"/>
  <c r="O238" i="2"/>
  <c r="O236" i="2"/>
  <c r="O235" i="2"/>
  <c r="O234" i="2"/>
  <c r="O233" i="2"/>
  <c r="O232" i="2"/>
  <c r="O231" i="2"/>
  <c r="O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O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O188" i="2"/>
  <c r="O179" i="2"/>
  <c r="O178" i="2"/>
  <c r="O177" i="2"/>
  <c r="O176" i="2"/>
  <c r="O175" i="2"/>
  <c r="O174" i="2"/>
  <c r="O173" i="2"/>
  <c r="O187" i="2"/>
  <c r="O172" i="2"/>
  <c r="O171" i="2"/>
  <c r="O186" i="2"/>
  <c r="O185" i="2"/>
  <c r="O184" i="2"/>
  <c r="O183" i="2"/>
  <c r="O182" i="2"/>
  <c r="O170" i="2"/>
  <c r="O169" i="2"/>
  <c r="O168" i="2"/>
  <c r="O167" i="2"/>
  <c r="O166" i="2"/>
  <c r="O165" i="2"/>
  <c r="O164" i="2"/>
  <c r="O163" i="2"/>
  <c r="O162" i="2"/>
  <c r="O161" i="2"/>
  <c r="O181" i="2"/>
  <c r="O160" i="2"/>
  <c r="O159" i="2"/>
  <c r="O180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O142" i="2"/>
  <c r="O140" i="2"/>
  <c r="O139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8" i="2"/>
  <c r="N97" i="2"/>
  <c r="M97" i="2"/>
  <c r="L97" i="2"/>
  <c r="K97" i="2"/>
  <c r="J97" i="2"/>
  <c r="I97" i="2"/>
  <c r="H97" i="2"/>
  <c r="G97" i="2"/>
  <c r="F97" i="2"/>
  <c r="E97" i="2"/>
  <c r="D97" i="2"/>
  <c r="C97" i="2"/>
  <c r="O95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N78" i="2"/>
  <c r="M78" i="2"/>
  <c r="L78" i="2"/>
  <c r="K78" i="2"/>
  <c r="J78" i="2"/>
  <c r="I78" i="2"/>
  <c r="H78" i="2"/>
  <c r="G78" i="2"/>
  <c r="F78" i="2"/>
  <c r="E78" i="2"/>
  <c r="D78" i="2"/>
  <c r="C78" i="2"/>
  <c r="O76" i="2"/>
  <c r="O75" i="2"/>
  <c r="O74" i="2"/>
  <c r="O73" i="2"/>
  <c r="O72" i="2"/>
  <c r="O71" i="2"/>
  <c r="O70" i="2"/>
  <c r="O69" i="2"/>
  <c r="O68" i="2"/>
  <c r="N67" i="2"/>
  <c r="M67" i="2"/>
  <c r="L67" i="2"/>
  <c r="K67" i="2"/>
  <c r="J67" i="2"/>
  <c r="I67" i="2"/>
  <c r="H67" i="2"/>
  <c r="G67" i="2"/>
  <c r="F67" i="2"/>
  <c r="E67" i="2"/>
  <c r="D67" i="2"/>
  <c r="C67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N52" i="2"/>
  <c r="M52" i="2"/>
  <c r="L52" i="2"/>
  <c r="K52" i="2"/>
  <c r="J52" i="2"/>
  <c r="I52" i="2"/>
  <c r="H52" i="2"/>
  <c r="G52" i="2"/>
  <c r="F52" i="2"/>
  <c r="E52" i="2"/>
  <c r="D52" i="2"/>
  <c r="C52" i="2"/>
  <c r="O27" i="2"/>
  <c r="O26" i="2"/>
  <c r="O25" i="2"/>
  <c r="O24" i="2"/>
  <c r="N23" i="2"/>
  <c r="M23" i="2"/>
  <c r="L23" i="2"/>
  <c r="K23" i="2"/>
  <c r="J23" i="2"/>
  <c r="I23" i="2"/>
  <c r="H23" i="2"/>
  <c r="G23" i="2"/>
  <c r="F23" i="2"/>
  <c r="E23" i="2"/>
  <c r="D23" i="2"/>
  <c r="C23" i="2"/>
  <c r="O8" i="2"/>
  <c r="O7" i="2"/>
  <c r="O6" i="2"/>
  <c r="O5" i="2"/>
  <c r="N4" i="2"/>
  <c r="N258" i="2" s="1"/>
  <c r="M4" i="2"/>
  <c r="M258" i="2" s="1"/>
  <c r="L4" i="2"/>
  <c r="L258" i="2" s="1"/>
  <c r="K4" i="2"/>
  <c r="K258" i="2" s="1"/>
  <c r="J4" i="2"/>
  <c r="J258" i="2" s="1"/>
  <c r="I4" i="2"/>
  <c r="I258" i="2" s="1"/>
  <c r="H4" i="2"/>
  <c r="H258" i="2" s="1"/>
  <c r="G4" i="2"/>
  <c r="G258" i="2" s="1"/>
  <c r="F4" i="2"/>
  <c r="F258" i="2" s="1"/>
  <c r="E4" i="2"/>
  <c r="E258" i="2" s="1"/>
  <c r="D4" i="2"/>
  <c r="D258" i="2" s="1"/>
  <c r="C4" i="2"/>
  <c r="C258" i="2" s="1"/>
  <c r="O129" i="1"/>
  <c r="O130" i="1"/>
  <c r="O131" i="1"/>
  <c r="O132" i="1"/>
  <c r="O133" i="1"/>
  <c r="O135" i="1"/>
  <c r="O173" i="1"/>
  <c r="O174" i="1"/>
  <c r="O175" i="1"/>
  <c r="O176" i="1"/>
  <c r="O177" i="1"/>
  <c r="O178" i="1"/>
  <c r="O179" i="1"/>
  <c r="O168" i="1"/>
  <c r="O169" i="1"/>
  <c r="O170" i="1"/>
  <c r="O171" i="1"/>
  <c r="O172" i="1"/>
  <c r="O221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80" i="1"/>
  <c r="O181" i="1"/>
  <c r="O182" i="1"/>
  <c r="O183" i="1"/>
  <c r="O184" i="1"/>
  <c r="O192" i="1"/>
  <c r="O193" i="1"/>
  <c r="O194" i="1"/>
  <c r="O195" i="1"/>
  <c r="O196" i="1"/>
  <c r="O197" i="1"/>
  <c r="O198" i="1"/>
  <c r="O199" i="1"/>
  <c r="O200" i="1"/>
  <c r="O201" i="1"/>
  <c r="O41" i="1"/>
  <c r="O42" i="1"/>
  <c r="O43" i="1"/>
  <c r="O44" i="1"/>
  <c r="O46" i="1"/>
  <c r="O241" i="1"/>
  <c r="O239" i="1" s="1"/>
  <c r="C272" i="1" s="1"/>
  <c r="O242" i="1"/>
  <c r="O243" i="1"/>
  <c r="O244" i="1"/>
  <c r="O245" i="1"/>
  <c r="O246" i="1"/>
  <c r="O247" i="1"/>
  <c r="O248" i="1"/>
  <c r="O249" i="1"/>
  <c r="O250" i="1"/>
  <c r="O240" i="1"/>
  <c r="D239" i="1"/>
  <c r="E239" i="1"/>
  <c r="F239" i="1"/>
  <c r="G239" i="1"/>
  <c r="H239" i="1"/>
  <c r="I239" i="1"/>
  <c r="J239" i="1"/>
  <c r="K239" i="1"/>
  <c r="L239" i="1"/>
  <c r="M239" i="1"/>
  <c r="N239" i="1"/>
  <c r="C239" i="1"/>
  <c r="O226" i="1"/>
  <c r="O227" i="1"/>
  <c r="O228" i="1"/>
  <c r="O229" i="1"/>
  <c r="O230" i="1"/>
  <c r="O231" i="1"/>
  <c r="O224" i="1" s="1"/>
  <c r="C269" i="1" s="1"/>
  <c r="O233" i="1"/>
  <c r="O234" i="1"/>
  <c r="O236" i="1"/>
  <c r="O237" i="1"/>
  <c r="O235" i="1"/>
  <c r="O225" i="1"/>
  <c r="D224" i="1"/>
  <c r="E224" i="1"/>
  <c r="F224" i="1"/>
  <c r="G224" i="1"/>
  <c r="H224" i="1"/>
  <c r="I224" i="1"/>
  <c r="J224" i="1"/>
  <c r="K224" i="1"/>
  <c r="L224" i="1"/>
  <c r="M224" i="1"/>
  <c r="N224" i="1"/>
  <c r="C224" i="1"/>
  <c r="O204" i="1"/>
  <c r="O214" i="1"/>
  <c r="O203" i="1"/>
  <c r="O222" i="1"/>
  <c r="O189" i="1"/>
  <c r="O191" i="1"/>
  <c r="O190" i="1"/>
  <c r="O186" i="1" s="1"/>
  <c r="C268" i="1" s="1"/>
  <c r="O202" i="1"/>
  <c r="O205" i="1"/>
  <c r="O206" i="1"/>
  <c r="O207" i="1"/>
  <c r="O208" i="1"/>
  <c r="O209" i="1"/>
  <c r="O210" i="1"/>
  <c r="O211" i="1"/>
  <c r="O212" i="1"/>
  <c r="O213" i="1"/>
  <c r="O187" i="1"/>
  <c r="O215" i="1"/>
  <c r="O216" i="1"/>
  <c r="O217" i="1"/>
  <c r="O218" i="1"/>
  <c r="O219" i="1"/>
  <c r="O220" i="1"/>
  <c r="O188" i="1"/>
  <c r="D186" i="1"/>
  <c r="E186" i="1"/>
  <c r="F186" i="1"/>
  <c r="G186" i="1"/>
  <c r="H186" i="1"/>
  <c r="I186" i="1"/>
  <c r="J186" i="1"/>
  <c r="K186" i="1"/>
  <c r="L186" i="1"/>
  <c r="M186" i="1"/>
  <c r="N186" i="1"/>
  <c r="C186" i="1"/>
  <c r="O142" i="1"/>
  <c r="O140" i="1" s="1"/>
  <c r="C270" i="1" s="1"/>
  <c r="O143" i="1"/>
  <c r="O141" i="1"/>
  <c r="D140" i="1"/>
  <c r="E140" i="1"/>
  <c r="F140" i="1"/>
  <c r="G140" i="1"/>
  <c r="H140" i="1"/>
  <c r="I140" i="1"/>
  <c r="J140" i="1"/>
  <c r="K140" i="1"/>
  <c r="L140" i="1"/>
  <c r="M140" i="1"/>
  <c r="N140" i="1"/>
  <c r="C140" i="1"/>
  <c r="O120" i="1"/>
  <c r="O122" i="1"/>
  <c r="O123" i="1"/>
  <c r="O124" i="1"/>
  <c r="O125" i="1"/>
  <c r="O126" i="1"/>
  <c r="O128" i="1"/>
  <c r="O121" i="1"/>
  <c r="O118" i="1" s="1"/>
  <c r="C267" i="1" s="1"/>
  <c r="O127" i="1"/>
  <c r="O136" i="1"/>
  <c r="O138" i="1"/>
  <c r="O119" i="1"/>
  <c r="D118" i="1"/>
  <c r="E118" i="1"/>
  <c r="F118" i="1"/>
  <c r="G118" i="1"/>
  <c r="H118" i="1"/>
  <c r="I118" i="1"/>
  <c r="J118" i="1"/>
  <c r="K118" i="1"/>
  <c r="L118" i="1"/>
  <c r="M118" i="1"/>
  <c r="N118" i="1"/>
  <c r="C118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94" i="1"/>
  <c r="O93" i="1" s="1"/>
  <c r="C266" i="1" s="1"/>
  <c r="D93" i="1"/>
  <c r="E93" i="1"/>
  <c r="F93" i="1"/>
  <c r="G93" i="1"/>
  <c r="H93" i="1"/>
  <c r="I93" i="1"/>
  <c r="J93" i="1"/>
  <c r="J254" i="1" s="1"/>
  <c r="K93" i="1"/>
  <c r="K254" i="1" s="1"/>
  <c r="L93" i="1"/>
  <c r="M93" i="1"/>
  <c r="N93" i="1"/>
  <c r="C9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75" i="1"/>
  <c r="O65" i="1"/>
  <c r="O66" i="1"/>
  <c r="O67" i="1"/>
  <c r="O68" i="1"/>
  <c r="O69" i="1"/>
  <c r="O70" i="1"/>
  <c r="O71" i="1"/>
  <c r="O72" i="1"/>
  <c r="O64" i="1"/>
  <c r="O63" i="1" s="1"/>
  <c r="C264" i="1" s="1"/>
  <c r="D63" i="1"/>
  <c r="D254" i="1" s="1"/>
  <c r="D255" i="1" s="1"/>
  <c r="E63" i="1"/>
  <c r="F63" i="1"/>
  <c r="G63" i="1"/>
  <c r="H63" i="1"/>
  <c r="I63" i="1"/>
  <c r="J63" i="1"/>
  <c r="K63" i="1"/>
  <c r="L63" i="1"/>
  <c r="M63" i="1"/>
  <c r="N63" i="1"/>
  <c r="C63" i="1"/>
  <c r="D74" i="1"/>
  <c r="E74" i="1"/>
  <c r="F74" i="1"/>
  <c r="G74" i="1"/>
  <c r="H74" i="1"/>
  <c r="I74" i="1"/>
  <c r="J74" i="1"/>
  <c r="K74" i="1"/>
  <c r="L74" i="1"/>
  <c r="M74" i="1"/>
  <c r="N74" i="1"/>
  <c r="C74" i="1"/>
  <c r="O74" i="1" s="1"/>
  <c r="C265" i="1" s="1"/>
  <c r="O50" i="1"/>
  <c r="O52" i="1"/>
  <c r="O54" i="1"/>
  <c r="O55" i="1"/>
  <c r="O56" i="1"/>
  <c r="O57" i="1"/>
  <c r="O51" i="1"/>
  <c r="O53" i="1"/>
  <c r="O58" i="1"/>
  <c r="O59" i="1"/>
  <c r="O60" i="1"/>
  <c r="O61" i="1"/>
  <c r="O49" i="1"/>
  <c r="O48" i="1"/>
  <c r="C263" i="1" s="1"/>
  <c r="D48" i="1"/>
  <c r="E48" i="1"/>
  <c r="F48" i="1"/>
  <c r="G48" i="1"/>
  <c r="H48" i="1"/>
  <c r="H254" i="1" s="1"/>
  <c r="I48" i="1"/>
  <c r="J48" i="1"/>
  <c r="K48" i="1"/>
  <c r="L48" i="1"/>
  <c r="M48" i="1"/>
  <c r="N48" i="1"/>
  <c r="C48" i="1"/>
  <c r="O25" i="1"/>
  <c r="O39" i="1"/>
  <c r="O29" i="1"/>
  <c r="O31" i="1"/>
  <c r="O32" i="1"/>
  <c r="O35" i="1"/>
  <c r="O38" i="1"/>
  <c r="O37" i="1"/>
  <c r="O30" i="1"/>
  <c r="O26" i="1"/>
  <c r="O33" i="1"/>
  <c r="O28" i="1"/>
  <c r="O36" i="1"/>
  <c r="O34" i="1"/>
  <c r="O24" i="1"/>
  <c r="O40" i="1"/>
  <c r="O23" i="1"/>
  <c r="O22" i="1" s="1"/>
  <c r="C262" i="1" s="1"/>
  <c r="D22" i="1"/>
  <c r="E22" i="1"/>
  <c r="E254" i="1" s="1"/>
  <c r="F22" i="1"/>
  <c r="F254" i="1" s="1"/>
  <c r="G22" i="1"/>
  <c r="G254" i="1" s="1"/>
  <c r="G255" i="1" s="1"/>
  <c r="G256" i="1" s="1"/>
  <c r="H22" i="1"/>
  <c r="I22" i="1"/>
  <c r="I254" i="1"/>
  <c r="J22" i="1"/>
  <c r="K22" i="1"/>
  <c r="L22" i="1"/>
  <c r="L254" i="1" s="1"/>
  <c r="M22" i="1"/>
  <c r="M254" i="1"/>
  <c r="N22" i="1"/>
  <c r="N254" i="1" s="1"/>
  <c r="C22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15" i="1"/>
  <c r="O20" i="1"/>
  <c r="O5" i="1"/>
  <c r="D4" i="1"/>
  <c r="D253" i="1"/>
  <c r="E4" i="1"/>
  <c r="E253" i="1"/>
  <c r="E255" i="1" s="1"/>
  <c r="E256" i="1" s="1"/>
  <c r="F4" i="1"/>
  <c r="F253" i="1" s="1"/>
  <c r="G4" i="1"/>
  <c r="G253" i="1"/>
  <c r="H4" i="1"/>
  <c r="H253" i="1"/>
  <c r="I4" i="1"/>
  <c r="I253" i="1"/>
  <c r="I255" i="1" s="1"/>
  <c r="J4" i="1"/>
  <c r="J253" i="1" s="1"/>
  <c r="J255" i="1" s="1"/>
  <c r="K4" i="1"/>
  <c r="K253" i="1"/>
  <c r="K255" i="1" s="1"/>
  <c r="L4" i="1"/>
  <c r="L253" i="1" s="1"/>
  <c r="L255" i="1" s="1"/>
  <c r="M4" i="1"/>
  <c r="M253" i="1" s="1"/>
  <c r="M255" i="1" s="1"/>
  <c r="N4" i="1"/>
  <c r="N253" i="1" s="1"/>
  <c r="C4" i="1"/>
  <c r="C253" i="1"/>
  <c r="C259" i="2" l="1"/>
  <c r="C260" i="2" s="1"/>
  <c r="C261" i="2" s="1"/>
  <c r="F259" i="2"/>
  <c r="F260" i="2" s="1"/>
  <c r="F261" i="2" s="1"/>
  <c r="J259" i="2"/>
  <c r="J260" i="2" s="1"/>
  <c r="G259" i="2"/>
  <c r="G260" i="2" s="1"/>
  <c r="G261" i="2" s="1"/>
  <c r="O78" i="2"/>
  <c r="C270" i="2" s="1"/>
  <c r="O23" i="2"/>
  <c r="C267" i="2" s="1"/>
  <c r="O52" i="2"/>
  <c r="C268" i="2" s="1"/>
  <c r="L259" i="2"/>
  <c r="L260" i="2" s="1"/>
  <c r="M259" i="2"/>
  <c r="M260" i="2" s="1"/>
  <c r="K259" i="2"/>
  <c r="K260" i="2" s="1"/>
  <c r="I259" i="2"/>
  <c r="I260" i="2" s="1"/>
  <c r="H259" i="2"/>
  <c r="H260" i="2" s="1"/>
  <c r="H261" i="2" s="1"/>
  <c r="N259" i="2"/>
  <c r="N260" i="2" s="1"/>
  <c r="O229" i="2"/>
  <c r="C274" i="2" s="1"/>
  <c r="O190" i="2"/>
  <c r="C273" i="2" s="1"/>
  <c r="F255" i="1"/>
  <c r="F256" i="1" s="1"/>
  <c r="O258" i="2"/>
  <c r="N255" i="1"/>
  <c r="H255" i="1"/>
  <c r="H256" i="1" s="1"/>
  <c r="O67" i="2"/>
  <c r="C269" i="2" s="1"/>
  <c r="O4" i="1"/>
  <c r="C261" i="1" s="1"/>
  <c r="C254" i="1"/>
  <c r="O254" i="1" s="1"/>
  <c r="E259" i="2"/>
  <c r="E260" i="2" s="1"/>
  <c r="E261" i="2" s="1"/>
  <c r="O4" i="2"/>
  <c r="C266" i="2" s="1"/>
  <c r="O253" i="1"/>
  <c r="O144" i="2"/>
  <c r="C275" i="2" s="1"/>
  <c r="O122" i="2"/>
  <c r="C272" i="2" s="1"/>
  <c r="O97" i="2"/>
  <c r="C271" i="2" s="1"/>
  <c r="O244" i="2"/>
  <c r="C277" i="2" s="1"/>
  <c r="D259" i="2"/>
  <c r="D260" i="2" s="1"/>
  <c r="J261" i="2" l="1"/>
  <c r="C255" i="1"/>
  <c r="O259" i="2"/>
  <c r="N261" i="2"/>
  <c r="M261" i="2"/>
  <c r="K261" i="2"/>
  <c r="O260" i="2"/>
  <c r="I261" i="2"/>
  <c r="D261" i="2"/>
  <c r="L261" i="2"/>
  <c r="O255" i="1" l="1"/>
  <c r="I256" i="1"/>
  <c r="D256" i="1"/>
  <c r="M256" i="1"/>
  <c r="C256" i="1"/>
  <c r="L256" i="1"/>
  <c r="J256" i="1"/>
  <c r="K256" i="1"/>
  <c r="N256" i="1"/>
</calcChain>
</file>

<file path=xl/sharedStrings.xml><?xml version="1.0" encoding="utf-8"?>
<sst xmlns="http://schemas.openxmlformats.org/spreadsheetml/2006/main" count="1187" uniqueCount="310">
  <si>
    <t>PLANILHA PARA ORÇAMENTO DOMÉSTICO - 2019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</si>
  <si>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</si>
  <si>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</si>
  <si>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</si>
  <si>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</si>
  <si>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</si>
  <si>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</si>
  <si>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</si>
  <si>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</si>
  <si>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</si>
  <si>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</si>
  <si>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</si>
  <si>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</si>
  <si>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NO ANO</t>
  </si>
  <si>
    <t>RECEITAS</t>
  </si>
  <si>
    <t>Caixinha</t>
  </si>
  <si>
    <t>Empréstimo</t>
  </si>
  <si>
    <t>Férias</t>
  </si>
  <si>
    <t>Função</t>
  </si>
  <si>
    <t>Gratificação de Natal</t>
  </si>
  <si>
    <t>HE/ APIP</t>
  </si>
  <si>
    <t>Outros</t>
  </si>
  <si>
    <t>Pensão</t>
  </si>
  <si>
    <t>Pensão (Manutenção Aparelho)</t>
  </si>
  <si>
    <t>PLR/ABONO</t>
  </si>
  <si>
    <t>Restituição IR</t>
  </si>
  <si>
    <t>Salário</t>
  </si>
  <si>
    <t>Sodex</t>
  </si>
  <si>
    <t>Substituição</t>
  </si>
  <si>
    <t>Vendas</t>
  </si>
  <si>
    <t>Venda do carro</t>
  </si>
  <si>
    <t>MORADIA</t>
  </si>
  <si>
    <t>Água</t>
  </si>
  <si>
    <t>Aluguel/Condomínio/IPTU</t>
  </si>
  <si>
    <t>Bombeiro Hidráulico</t>
  </si>
  <si>
    <t>BTV</t>
  </si>
  <si>
    <t>Cartório</t>
  </si>
  <si>
    <t>Casa e Tinta</t>
  </si>
  <si>
    <t>Consertos</t>
  </si>
  <si>
    <t>Diversos</t>
  </si>
  <si>
    <t>Eletricista</t>
  </si>
  <si>
    <t>Energia Elétrica</t>
  </si>
  <si>
    <t>Estante</t>
  </si>
  <si>
    <t>Etna</t>
  </si>
  <si>
    <t>Faxineira</t>
  </si>
  <si>
    <t xml:space="preserve">Ferragens Ipê </t>
  </si>
  <si>
    <t>Fogão</t>
  </si>
  <si>
    <t>Gás</t>
  </si>
  <si>
    <t>Internet</t>
  </si>
  <si>
    <t>IPTU</t>
  </si>
  <si>
    <t>Leroy/Othon/Telhanorte e afins</t>
  </si>
  <si>
    <t xml:space="preserve">Limpeza Caixa </t>
  </si>
  <si>
    <t>Mudança</t>
  </si>
  <si>
    <t>TV</t>
  </si>
  <si>
    <t>Flora</t>
  </si>
  <si>
    <t>Ventiladores</t>
  </si>
  <si>
    <t>SAÚDE</t>
  </si>
  <si>
    <t>Dentista</t>
  </si>
  <si>
    <t>Escovas de dente</t>
  </si>
  <si>
    <t>Exame</t>
  </si>
  <si>
    <t>Farmácia</t>
  </si>
  <si>
    <t>Massagem</t>
  </si>
  <si>
    <t>Médicos Particulares</t>
  </si>
  <si>
    <t>Saúde Caixa - Mensalidade</t>
  </si>
  <si>
    <t>Saúde Caixa - Participação</t>
  </si>
  <si>
    <t>Terapia</t>
  </si>
  <si>
    <t>Gympass</t>
  </si>
  <si>
    <t>Constelação</t>
  </si>
  <si>
    <t>PRESENTES E DOAÇÕES</t>
  </si>
  <si>
    <t>Doação</t>
  </si>
  <si>
    <t>Presente Berenice</t>
  </si>
  <si>
    <t>Presentes</t>
  </si>
  <si>
    <t>TRANSPORTE</t>
  </si>
  <si>
    <t>Borracheiro</t>
  </si>
  <si>
    <t>Combustível</t>
  </si>
  <si>
    <t>Despachante</t>
  </si>
  <si>
    <t>Estacionamento</t>
  </si>
  <si>
    <t>IPVA/DPVAT/LICENCIAMENTO</t>
  </si>
  <si>
    <t>Lâmpadas</t>
  </si>
  <si>
    <t>Lavagem</t>
  </si>
  <si>
    <t>Manutenção</t>
  </si>
  <si>
    <t>Multas</t>
  </si>
  <si>
    <t>Passagem</t>
  </si>
  <si>
    <t>Pedágio</t>
  </si>
  <si>
    <t>Rotativo</t>
  </si>
  <si>
    <t>Seguro</t>
  </si>
  <si>
    <t>Taxi/Uber/Cabify/99</t>
  </si>
  <si>
    <t>Tomador de conta</t>
  </si>
  <si>
    <t>Yellow/Grin</t>
  </si>
  <si>
    <t>Motoboy</t>
  </si>
  <si>
    <t>PESSOAIS</t>
  </si>
  <si>
    <t>Computador</t>
  </si>
  <si>
    <t>Celular</t>
  </si>
  <si>
    <t>Correios</t>
  </si>
  <si>
    <t xml:space="preserve">Festa </t>
  </si>
  <si>
    <t>Imposto de renda</t>
  </si>
  <si>
    <t>Loterias</t>
  </si>
  <si>
    <t>Papelaria</t>
  </si>
  <si>
    <t>Salão</t>
  </si>
  <si>
    <t>Sapateiro</t>
  </si>
  <si>
    <t>Seguro Vida</t>
  </si>
  <si>
    <t>Vestuário</t>
  </si>
  <si>
    <t>Conserto Jóias</t>
  </si>
  <si>
    <t>Óculos</t>
  </si>
  <si>
    <t>Depilação</t>
  </si>
  <si>
    <t>Tênis</t>
  </si>
  <si>
    <t>Fenae/Apcef</t>
  </si>
  <si>
    <t>Perfumes</t>
  </si>
  <si>
    <t>Fone</t>
  </si>
  <si>
    <t>Office</t>
  </si>
  <si>
    <t>Tonner</t>
  </si>
  <si>
    <t>Mala</t>
  </si>
  <si>
    <t>Academia</t>
  </si>
  <si>
    <t>CONHECIMENTO</t>
  </si>
  <si>
    <t>DESCRIÇÃO</t>
  </si>
  <si>
    <t>CONHECIMENTO/CULTURA/LAZER</t>
  </si>
  <si>
    <t>Banca</t>
  </si>
  <si>
    <t>Barzinho</t>
  </si>
  <si>
    <t>Caminhada</t>
  </si>
  <si>
    <t>Cinema</t>
  </si>
  <si>
    <t>G9</t>
  </si>
  <si>
    <t>Livraria</t>
  </si>
  <si>
    <t>Restaurante</t>
  </si>
  <si>
    <t>Show</t>
  </si>
  <si>
    <t>Spotify</t>
  </si>
  <si>
    <t>Teatro</t>
  </si>
  <si>
    <t>Viagem</t>
  </si>
  <si>
    <t>Espírito</t>
  </si>
  <si>
    <t>Jogos</t>
  </si>
  <si>
    <t>CURSO</t>
  </si>
  <si>
    <t>Amazon Prime</t>
  </si>
  <si>
    <t>Dreamstime</t>
  </si>
  <si>
    <t>Animaker</t>
  </si>
  <si>
    <t>EVENTO</t>
  </si>
  <si>
    <t>CAIXA</t>
  </si>
  <si>
    <t>JOGOS</t>
  </si>
  <si>
    <t>SÁVIO</t>
  </si>
  <si>
    <t xml:space="preserve">Aniversário </t>
  </si>
  <si>
    <t>Aparelho</t>
  </si>
  <si>
    <t>Acompanhamento escolar</t>
  </si>
  <si>
    <t>Bike</t>
  </si>
  <si>
    <t>Biologia total</t>
  </si>
  <si>
    <t>Bolsa de viagem</t>
  </si>
  <si>
    <t>Cabelo</t>
  </si>
  <si>
    <t>Descomplica</t>
  </si>
  <si>
    <t>ENEM</t>
  </si>
  <si>
    <t>Excursão</t>
  </si>
  <si>
    <t>Fotocópias</t>
  </si>
  <si>
    <t>Fotos</t>
  </si>
  <si>
    <t>Lazer</t>
  </si>
  <si>
    <t>Livros/ Revistas</t>
  </si>
  <si>
    <t>Material Escolar</t>
  </si>
  <si>
    <t>Mensalidade</t>
  </si>
  <si>
    <t>Mesada</t>
  </si>
  <si>
    <t>Mochila</t>
  </si>
  <si>
    <t>Lanche</t>
  </si>
  <si>
    <t>Outras atividades na escola</t>
  </si>
  <si>
    <t>Pele</t>
  </si>
  <si>
    <t>Perfumaria</t>
  </si>
  <si>
    <t>Presente colegas</t>
  </si>
  <si>
    <t>Provas</t>
  </si>
  <si>
    <t>Psiquiatra</t>
  </si>
  <si>
    <t>Segunda chamada/Recuperação</t>
  </si>
  <si>
    <t>Tatuagem</t>
  </si>
  <si>
    <t>Terno</t>
  </si>
  <si>
    <t>Teclado</t>
  </si>
  <si>
    <t>Transporte</t>
  </si>
  <si>
    <t>Uniformes</t>
  </si>
  <si>
    <t>Vacinas</t>
  </si>
  <si>
    <t>Visa</t>
  </si>
  <si>
    <t>Cadeira</t>
  </si>
  <si>
    <t>DESCONTOS NO SALÁRIO/EMPRÉSTIMOS/SEGURO/ JUROS/TARIFAS</t>
  </si>
  <si>
    <t>DESCONTOS NO SÁLÁRIO/EMPRÉSTIMOS/ JUROS/TARIFAS</t>
  </si>
  <si>
    <t>Acordo</t>
  </si>
  <si>
    <t>Amortização dívidas</t>
  </si>
  <si>
    <t xml:space="preserve">Antecipação 13º </t>
  </si>
  <si>
    <t>Anuidades</t>
  </si>
  <si>
    <t>Berenice</t>
  </si>
  <si>
    <t>CDC</t>
  </si>
  <si>
    <t>Consignação</t>
  </si>
  <si>
    <t>Contribuição sindical</t>
  </si>
  <si>
    <t>Cooperforte</t>
  </si>
  <si>
    <t>Cooperforte Berenice</t>
  </si>
  <si>
    <t>Creditas</t>
  </si>
  <si>
    <t>Empréstimo 105</t>
  </si>
  <si>
    <t>Empréstimo variável Funcef</t>
  </si>
  <si>
    <t>Encargos/Tarifas/Anuidades</t>
  </si>
  <si>
    <t>Faltas</t>
  </si>
  <si>
    <t>Funcef</t>
  </si>
  <si>
    <t>Geru</t>
  </si>
  <si>
    <t>Habitação</t>
  </si>
  <si>
    <t>INSS</t>
  </si>
  <si>
    <t>Master Internacional - Acordo</t>
  </si>
  <si>
    <t>Master Nacnional - Acordo</t>
  </si>
  <si>
    <t>Rep função gratificada</t>
  </si>
  <si>
    <t>Sindicato</t>
  </si>
  <si>
    <t>Carrefour</t>
  </si>
  <si>
    <t>Telhanorte</t>
  </si>
  <si>
    <t>ANIMAIS</t>
  </si>
  <si>
    <t>Banho/Tosa</t>
  </si>
  <si>
    <t>Brinquedos</t>
  </si>
  <si>
    <t>Coleira</t>
  </si>
  <si>
    <t xml:space="preserve">  </t>
  </si>
  <si>
    <t>Comedouro</t>
  </si>
  <si>
    <t xml:space="preserve">    </t>
  </si>
  <si>
    <t>Hotelzinho</t>
  </si>
  <si>
    <t>Acessórios</t>
  </si>
  <si>
    <t>Petz</t>
  </si>
  <si>
    <t xml:space="preserve">   </t>
  </si>
  <si>
    <t>Ração/Biscoitos</t>
  </si>
  <si>
    <t>Sanitário</t>
  </si>
  <si>
    <t>Vacinas/vermífugo</t>
  </si>
  <si>
    <t>Veterinário</t>
  </si>
  <si>
    <t>ALIMENTAÇÃO</t>
  </si>
  <si>
    <t>Açougue/Peixaria</t>
  </si>
  <si>
    <t>Almoço</t>
  </si>
  <si>
    <t>Frutas/Verduras/Legumes/Hortaliças</t>
  </si>
  <si>
    <t xml:space="preserve">Jantar e lanches </t>
  </si>
  <si>
    <t>Outros (Sorevete/Açaí/Água...)</t>
  </si>
  <si>
    <t>Padarias diversas</t>
  </si>
  <si>
    <t>Supermercados</t>
  </si>
  <si>
    <t>Tortinhas</t>
  </si>
  <si>
    <t>TOTAL</t>
  </si>
  <si>
    <t>TOTAIS</t>
  </si>
  <si>
    <t>Rendimentos</t>
  </si>
  <si>
    <t>Gastos</t>
  </si>
  <si>
    <t>Saldo do Mês</t>
  </si>
  <si>
    <t>Saldo Acumulado</t>
  </si>
  <si>
    <t>RESUMO PARA O GRÁFICO</t>
  </si>
  <si>
    <t>DESCONTOS NO SÁLÁRIO/EMPRÉSTIMOS/SEGURO/ JUROS/TARIFAS</t>
  </si>
  <si>
    <t>NÃO APAGUE ESTA ÁREA</t>
  </si>
  <si>
    <t>PLANILHA PARA ORÇAMENTO DOMÉSTICO - 2020</t>
  </si>
  <si>
    <t>Alelo</t>
  </si>
  <si>
    <t>FGTS HABITAÇÃO</t>
  </si>
  <si>
    <t>Aluguel/IPTU</t>
  </si>
  <si>
    <t>Condomínio</t>
  </si>
  <si>
    <t>Freezer</t>
  </si>
  <si>
    <t>Lavanderia</t>
  </si>
  <si>
    <t>Soundbar</t>
  </si>
  <si>
    <t>Liquidificador</t>
  </si>
  <si>
    <t>Eletroportateis</t>
  </si>
  <si>
    <t>Panelas</t>
  </si>
  <si>
    <t>Toldo</t>
  </si>
  <si>
    <t>Renovadora de móveis</t>
  </si>
  <si>
    <t>Roteador</t>
  </si>
  <si>
    <t>Roupa de cama</t>
  </si>
  <si>
    <t>Guarda roupas</t>
  </si>
  <si>
    <t>Mesa</t>
  </si>
  <si>
    <t>Fisioterapia</t>
  </si>
  <si>
    <t>Pratique em casa</t>
  </si>
  <si>
    <t>Rifa</t>
  </si>
  <si>
    <t>Harpyja</t>
  </si>
  <si>
    <t>Entrega</t>
  </si>
  <si>
    <t xml:space="preserve">Aluguel </t>
  </si>
  <si>
    <t>Office/Norton</t>
  </si>
  <si>
    <t>Renovação da Carteira</t>
  </si>
  <si>
    <t>Mapa Astral</t>
  </si>
  <si>
    <t>Seguro Prestamista</t>
  </si>
  <si>
    <t>Canva</t>
  </si>
  <si>
    <t>Kindle</t>
  </si>
  <si>
    <t>Netflix/Globoplay/Amazon Prime/Disney+</t>
  </si>
  <si>
    <t>Descomplica/ Percurso</t>
  </si>
  <si>
    <t>ENEM/VESTIBULAR</t>
  </si>
  <si>
    <t>Mesada/lanche</t>
  </si>
  <si>
    <t>Cigarro</t>
  </si>
  <si>
    <t>Formatura</t>
  </si>
  <si>
    <t>Cama</t>
  </si>
  <si>
    <t>Mouse</t>
  </si>
  <si>
    <t>PUC</t>
  </si>
  <si>
    <t>APCEF</t>
  </si>
  <si>
    <t>Empréstimo  Funcef</t>
  </si>
  <si>
    <t>PLR</t>
  </si>
  <si>
    <t>DIGIO</t>
  </si>
  <si>
    <t>Almoço/Jantar</t>
  </si>
  <si>
    <t>Lanches/sorvetes/açaí/chocolate/etc</t>
  </si>
  <si>
    <t>Supermercado/Padaria/Açougue/Sacolão</t>
  </si>
  <si>
    <t>Vinhos</t>
  </si>
  <si>
    <t>Nutrição</t>
  </si>
  <si>
    <t>Elétrica/Hidráulica</t>
  </si>
  <si>
    <t>Embalagens</t>
  </si>
  <si>
    <t>Montador</t>
  </si>
  <si>
    <t>Homechefs</t>
  </si>
  <si>
    <t>Móveis</t>
  </si>
  <si>
    <t>Casa</t>
  </si>
  <si>
    <t>Exames</t>
  </si>
  <si>
    <t>Velas</t>
  </si>
  <si>
    <t>Médicos Sem Fronteiras</t>
  </si>
  <si>
    <t>Caixa</t>
  </si>
  <si>
    <t>Doações aleatórias</t>
  </si>
  <si>
    <t>Celular Linha</t>
  </si>
  <si>
    <t>Cuidados Pessoais</t>
  </si>
  <si>
    <t>Certidões</t>
  </si>
  <si>
    <t>Computador/Nobreak</t>
  </si>
  <si>
    <t>Cursos</t>
  </si>
  <si>
    <t>Disney+</t>
  </si>
  <si>
    <t>Globoplay</t>
  </si>
  <si>
    <t>Netflix</t>
  </si>
  <si>
    <t>Norton</t>
  </si>
  <si>
    <t>Passaportes</t>
  </si>
  <si>
    <t>Informática</t>
  </si>
  <si>
    <t>Aula online</t>
  </si>
  <si>
    <t>CFC</t>
  </si>
  <si>
    <t>Saco de Pancada</t>
  </si>
  <si>
    <t>Henrique</t>
  </si>
  <si>
    <t>Nubank</t>
  </si>
  <si>
    <t>Renner</t>
  </si>
  <si>
    <t>CB</t>
  </si>
  <si>
    <t>JOÃO PEDRO</t>
  </si>
  <si>
    <t>HE</t>
  </si>
  <si>
    <t>RECEITAS E GASTOS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</si>
</sst>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_);[Red]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i/>
      <sz val="20"/>
      <color indexed="10"/>
      <name val="Arial"/>
      <family val="2"/>
    </font>
    <font>
      <b/>
      <i/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8"/>
      <name val="Arial Black"/>
      <family val="2"/>
    </font>
    <font>
      <b/>
      <sz val="8"/>
      <name val="Arial Black"/>
      <family val="2"/>
    </font>
    <font>
      <b/>
      <sz val="11"/>
      <color theme="1"/>
      <name val="Calibri"/>
      <family val="2"/>
      <scheme val="minor"/>
    </font>
    <font>
      <b/>
      <i/>
      <sz val="20"/>
      <color rgb="FF00B050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b/>
      <sz val="10"/>
      <color theme="9"/>
      <name val="Arial"/>
      <family val="2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b/>
      <i/>
      <u/>
      <sz val="20"/>
      <color rgb="FFFF0000"/>
      <name val="Arial"/>
      <family val="2"/>
    </font>
    <font>
      <b/>
      <i/>
      <u/>
      <sz val="20"/>
      <color theme="6" tint="-0.499984740745262"/>
      <name val="Arial"/>
      <family val="2"/>
    </font>
    <font>
      <b/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80808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9">
    <xf numFmtId="0" fontId="0" fillId="0" borderId="0" xfId="0"/>
    <xf numFmtId="0" fontId="17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0" fillId="0" borderId="1" xfId="0" applyBorder="1" applyProtection="1">
      <protection locked="0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Protection="1">
      <protection locked="0"/>
    </xf>
    <xf numFmtId="0" fontId="4" fillId="3" borderId="0" xfId="0" applyFont="1" applyFill="1" applyAlignment="1">
      <alignment horizontal="center" vertical="center" textRotation="90"/>
    </xf>
    <xf numFmtId="0" fontId="5" fillId="3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164" fontId="8" fillId="0" borderId="2" xfId="0" applyNumberFormat="1" applyFont="1" applyBorder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0" fontId="8" fillId="0" borderId="2" xfId="0" quotePrefix="1" applyFont="1" applyBorder="1" applyAlignment="1" applyProtection="1">
      <alignment vertical="center" wrapText="1"/>
      <protection locked="0"/>
    </xf>
    <xf numFmtId="0" fontId="9" fillId="2" borderId="2" xfId="0" applyFont="1" applyFill="1" applyBorder="1" applyAlignment="1" applyProtection="1">
      <alignment vertical="center" wrapText="1"/>
      <protection locked="0"/>
    </xf>
    <xf numFmtId="0" fontId="9" fillId="2" borderId="2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12" fillId="0" borderId="0" xfId="0" applyFont="1"/>
    <xf numFmtId="0" fontId="13" fillId="0" borderId="0" xfId="0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0" fillId="4" borderId="6" xfId="0" applyNumberFormat="1" applyFill="1" applyBorder="1" applyProtection="1">
      <protection locked="0"/>
    </xf>
    <xf numFmtId="164" fontId="0" fillId="0" borderId="6" xfId="0" applyNumberFormat="1" applyBorder="1" applyProtection="1">
      <protection locked="0"/>
    </xf>
    <xf numFmtId="164" fontId="0" fillId="3" borderId="6" xfId="0" applyNumberFormat="1" applyFill="1" applyBorder="1" applyProtection="1">
      <protection locked="0"/>
    </xf>
    <xf numFmtId="0" fontId="14" fillId="5" borderId="7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64" fontId="3" fillId="6" borderId="8" xfId="1" applyNumberFormat="1" applyFill="1" applyBorder="1" applyAlignment="1"/>
    <xf numFmtId="164" fontId="3" fillId="6" borderId="9" xfId="0" applyNumberFormat="1" applyFont="1" applyFill="1" applyBorder="1"/>
    <xf numFmtId="164" fontId="3" fillId="6" borderId="10" xfId="0" applyNumberFormat="1" applyFont="1" applyFill="1" applyBorder="1"/>
    <xf numFmtId="164" fontId="3" fillId="6" borderId="10" xfId="1" applyNumberFormat="1" applyFill="1" applyBorder="1" applyAlignment="1"/>
    <xf numFmtId="165" fontId="3" fillId="0" borderId="10" xfId="0" applyNumberFormat="1" applyFont="1" applyBorder="1"/>
    <xf numFmtId="164" fontId="3" fillId="6" borderId="11" xfId="1" applyNumberFormat="1" applyFill="1" applyBorder="1" applyAlignment="1"/>
    <xf numFmtId="0" fontId="14" fillId="5" borderId="12" xfId="0" applyFont="1" applyFill="1" applyBorder="1" applyAlignment="1">
      <alignment horizontal="center" vertical="center"/>
    </xf>
    <xf numFmtId="164" fontId="3" fillId="6" borderId="13" xfId="1" applyNumberFormat="1" applyFill="1" applyBorder="1" applyAlignment="1"/>
    <xf numFmtId="164" fontId="0" fillId="0" borderId="14" xfId="0" applyNumberFormat="1" applyBorder="1" applyProtection="1">
      <protection locked="0"/>
    </xf>
    <xf numFmtId="164" fontId="0" fillId="3" borderId="14" xfId="0" applyNumberFormat="1" applyFill="1" applyBorder="1" applyProtection="1">
      <protection locked="0"/>
    </xf>
    <xf numFmtId="164" fontId="3" fillId="6" borderId="15" xfId="1" applyNumberFormat="1" applyFill="1" applyBorder="1" applyAlignment="1"/>
    <xf numFmtId="164" fontId="3" fillId="6" borderId="9" xfId="1" applyNumberFormat="1" applyFill="1" applyBorder="1" applyAlignment="1"/>
    <xf numFmtId="164" fontId="0" fillId="3" borderId="16" xfId="0" applyNumberFormat="1" applyFill="1" applyBorder="1" applyProtection="1">
      <protection locked="0"/>
    </xf>
    <xf numFmtId="164" fontId="3" fillId="6" borderId="8" xfId="1" applyNumberFormat="1" applyFill="1" applyBorder="1" applyAlignment="1">
      <alignment horizontal="center" vertical="center"/>
    </xf>
    <xf numFmtId="164" fontId="3" fillId="6" borderId="17" xfId="0" applyNumberFormat="1" applyFont="1" applyFill="1" applyBorder="1"/>
    <xf numFmtId="165" fontId="3" fillId="0" borderId="9" xfId="0" applyNumberFormat="1" applyFont="1" applyBorder="1"/>
    <xf numFmtId="165" fontId="0" fillId="0" borderId="16" xfId="0" applyNumberFormat="1" applyBorder="1"/>
    <xf numFmtId="165" fontId="0" fillId="0" borderId="14" xfId="0" applyNumberFormat="1" applyBorder="1"/>
    <xf numFmtId="165" fontId="0" fillId="0" borderId="18" xfId="0" applyNumberFormat="1" applyBorder="1"/>
    <xf numFmtId="165" fontId="3" fillId="0" borderId="19" xfId="0" applyNumberFormat="1" applyFont="1" applyBorder="1"/>
    <xf numFmtId="0" fontId="14" fillId="5" borderId="13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164" fontId="0" fillId="0" borderId="18" xfId="0" applyNumberFormat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5" fillId="4" borderId="23" xfId="0" applyFont="1" applyFill="1" applyBorder="1" applyProtection="1">
      <protection locked="0"/>
    </xf>
    <xf numFmtId="0" fontId="0" fillId="4" borderId="23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5" fillId="7" borderId="22" xfId="0" applyFont="1" applyFill="1" applyBorder="1" applyProtection="1">
      <protection locked="0"/>
    </xf>
    <xf numFmtId="0" fontId="5" fillId="7" borderId="23" xfId="0" applyFont="1" applyFill="1" applyBorder="1" applyProtection="1">
      <protection locked="0"/>
    </xf>
    <xf numFmtId="0" fontId="0" fillId="7" borderId="23" xfId="0" applyFill="1" applyBorder="1" applyProtection="1">
      <protection locked="0"/>
    </xf>
    <xf numFmtId="0" fontId="5" fillId="7" borderId="24" xfId="0" applyFont="1" applyFill="1" applyBorder="1" applyProtection="1">
      <protection locked="0"/>
    </xf>
    <xf numFmtId="0" fontId="0" fillId="7" borderId="25" xfId="0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8" borderId="23" xfId="0" applyFill="1" applyBorder="1" applyProtection="1">
      <protection locked="0"/>
    </xf>
    <xf numFmtId="0" fontId="5" fillId="8" borderId="23" xfId="0" applyFont="1" applyFill="1" applyBorder="1" applyProtection="1">
      <protection locked="0"/>
    </xf>
    <xf numFmtId="0" fontId="5" fillId="8" borderId="24" xfId="0" applyFont="1" applyFill="1" applyBorder="1" applyProtection="1">
      <protection locked="0"/>
    </xf>
    <xf numFmtId="0" fontId="0" fillId="8" borderId="25" xfId="0" applyFill="1" applyBorder="1" applyProtection="1">
      <protection locked="0"/>
    </xf>
    <xf numFmtId="0" fontId="5" fillId="9" borderId="22" xfId="0" applyFont="1" applyFill="1" applyBorder="1" applyProtection="1">
      <protection locked="0"/>
    </xf>
    <xf numFmtId="0" fontId="0" fillId="9" borderId="23" xfId="0" applyFill="1" applyBorder="1" applyProtection="1">
      <protection locked="0"/>
    </xf>
    <xf numFmtId="0" fontId="5" fillId="9" borderId="23" xfId="0" applyFont="1" applyFill="1" applyBorder="1" applyProtection="1">
      <protection locked="0"/>
    </xf>
    <xf numFmtId="0" fontId="0" fillId="9" borderId="25" xfId="0" applyFill="1" applyBorder="1" applyProtection="1">
      <protection locked="0"/>
    </xf>
    <xf numFmtId="0" fontId="5" fillId="10" borderId="22" xfId="0" applyFont="1" applyFill="1" applyBorder="1" applyProtection="1">
      <protection locked="0"/>
    </xf>
    <xf numFmtId="0" fontId="5" fillId="10" borderId="23" xfId="0" applyFont="1" applyFill="1" applyBorder="1" applyProtection="1">
      <protection locked="0"/>
    </xf>
    <xf numFmtId="0" fontId="0" fillId="10" borderId="23" xfId="0" applyFill="1" applyBorder="1" applyProtection="1">
      <protection locked="0"/>
    </xf>
    <xf numFmtId="0" fontId="5" fillId="10" borderId="25" xfId="0" applyFont="1" applyFill="1" applyBorder="1" applyProtection="1">
      <protection locked="0"/>
    </xf>
    <xf numFmtId="0" fontId="5" fillId="11" borderId="22" xfId="0" applyFont="1" applyFill="1" applyBorder="1" applyProtection="1">
      <protection locked="0"/>
    </xf>
    <xf numFmtId="0" fontId="5" fillId="11" borderId="23" xfId="0" applyFont="1" applyFill="1" applyBorder="1" applyProtection="1">
      <protection locked="0"/>
    </xf>
    <xf numFmtId="0" fontId="5" fillId="11" borderId="24" xfId="0" applyFont="1" applyFill="1" applyBorder="1" applyProtection="1">
      <protection locked="0"/>
    </xf>
    <xf numFmtId="0" fontId="5" fillId="11" borderId="25" xfId="0" applyFont="1" applyFill="1" applyBorder="1" applyProtection="1">
      <protection locked="0"/>
    </xf>
    <xf numFmtId="0" fontId="5" fillId="12" borderId="22" xfId="0" applyFont="1" applyFill="1" applyBorder="1" applyProtection="1">
      <protection locked="0"/>
    </xf>
    <xf numFmtId="0" fontId="5" fillId="12" borderId="23" xfId="0" applyFont="1" applyFill="1" applyBorder="1" applyProtection="1">
      <protection locked="0"/>
    </xf>
    <xf numFmtId="0" fontId="5" fillId="12" borderId="24" xfId="0" applyFont="1" applyFill="1" applyBorder="1" applyProtection="1">
      <protection locked="0"/>
    </xf>
    <xf numFmtId="0" fontId="5" fillId="12" borderId="25" xfId="0" applyFont="1" applyFill="1" applyBorder="1" applyProtection="1">
      <protection locked="0"/>
    </xf>
    <xf numFmtId="0" fontId="5" fillId="13" borderId="22" xfId="0" applyFont="1" applyFill="1" applyBorder="1" applyProtection="1">
      <protection locked="0"/>
    </xf>
    <xf numFmtId="0" fontId="5" fillId="13" borderId="23" xfId="0" applyFont="1" applyFill="1" applyBorder="1" applyProtection="1">
      <protection locked="0"/>
    </xf>
    <xf numFmtId="0" fontId="5" fillId="13" borderId="25" xfId="0" applyFont="1" applyFill="1" applyBorder="1" applyProtection="1">
      <protection locked="0"/>
    </xf>
    <xf numFmtId="0" fontId="5" fillId="14" borderId="22" xfId="0" applyFont="1" applyFill="1" applyBorder="1" applyProtection="1">
      <protection locked="0"/>
    </xf>
    <xf numFmtId="0" fontId="5" fillId="14" borderId="23" xfId="0" applyFont="1" applyFill="1" applyBorder="1" applyProtection="1">
      <protection locked="0"/>
    </xf>
    <xf numFmtId="0" fontId="5" fillId="14" borderId="24" xfId="0" applyFont="1" applyFill="1" applyBorder="1" applyProtection="1">
      <protection locked="0"/>
    </xf>
    <xf numFmtId="0" fontId="5" fillId="14" borderId="25" xfId="0" applyFont="1" applyFill="1" applyBorder="1" applyProtection="1">
      <protection locked="0"/>
    </xf>
    <xf numFmtId="0" fontId="5" fillId="15" borderId="22" xfId="0" applyFont="1" applyFill="1" applyBorder="1" applyProtection="1">
      <protection locked="0"/>
    </xf>
    <xf numFmtId="0" fontId="5" fillId="15" borderId="23" xfId="0" applyFont="1" applyFill="1" applyBorder="1" applyProtection="1">
      <protection locked="0"/>
    </xf>
    <xf numFmtId="0" fontId="0" fillId="15" borderId="23" xfId="0" applyFill="1" applyBorder="1" applyProtection="1">
      <protection locked="0"/>
    </xf>
    <xf numFmtId="0" fontId="5" fillId="15" borderId="25" xfId="0" applyFont="1" applyFill="1" applyBorder="1" applyProtection="1">
      <protection locked="0"/>
    </xf>
    <xf numFmtId="0" fontId="5" fillId="16" borderId="22" xfId="0" applyFont="1" applyFill="1" applyBorder="1" applyProtection="1">
      <protection locked="0"/>
    </xf>
    <xf numFmtId="0" fontId="5" fillId="16" borderId="23" xfId="0" applyFont="1" applyFill="1" applyBorder="1" applyProtection="1">
      <protection locked="0"/>
    </xf>
    <xf numFmtId="0" fontId="5" fillId="16" borderId="24" xfId="0" applyFont="1" applyFill="1" applyBorder="1" applyProtection="1">
      <protection locked="0"/>
    </xf>
    <xf numFmtId="0" fontId="5" fillId="16" borderId="25" xfId="0" applyFont="1" applyFill="1" applyBorder="1" applyProtection="1">
      <protection locked="0"/>
    </xf>
    <xf numFmtId="0" fontId="3" fillId="4" borderId="26" xfId="0" applyFont="1" applyFill="1" applyBorder="1" applyProtection="1">
      <protection locked="0"/>
    </xf>
    <xf numFmtId="0" fontId="3" fillId="14" borderId="23" xfId="0" applyFont="1" applyFill="1" applyBorder="1" applyProtection="1">
      <protection locked="0"/>
    </xf>
    <xf numFmtId="0" fontId="3" fillId="17" borderId="23" xfId="0" applyFont="1" applyFill="1" applyBorder="1" applyProtection="1">
      <protection locked="0"/>
    </xf>
    <xf numFmtId="0" fontId="3" fillId="6" borderId="3" xfId="1" applyFill="1" applyBorder="1" applyProtection="1">
      <protection locked="0"/>
    </xf>
    <xf numFmtId="0" fontId="14" fillId="5" borderId="6" xfId="0" applyFont="1" applyFill="1" applyBorder="1" applyAlignment="1">
      <alignment horizontal="center" vertical="center"/>
    </xf>
    <xf numFmtId="164" fontId="3" fillId="6" borderId="6" xfId="1" applyNumberFormat="1" applyFill="1" applyBorder="1" applyAlignment="1"/>
    <xf numFmtId="164" fontId="0" fillId="3" borderId="6" xfId="0" quotePrefix="1" applyNumberFormat="1" applyFill="1" applyBorder="1" applyProtection="1">
      <protection locked="0"/>
    </xf>
    <xf numFmtId="164" fontId="3" fillId="6" borderId="6" xfId="1" applyNumberFormat="1" applyFill="1" applyBorder="1" applyAlignment="1">
      <alignment horizontal="center" vertical="center"/>
    </xf>
    <xf numFmtId="165" fontId="0" fillId="0" borderId="6" xfId="0" applyNumberFormat="1" applyBorder="1"/>
    <xf numFmtId="0" fontId="5" fillId="10" borderId="24" xfId="0" applyFont="1" applyFill="1" applyBorder="1" applyProtection="1">
      <protection locked="0"/>
    </xf>
    <xf numFmtId="164" fontId="3" fillId="6" borderId="19" xfId="1" applyNumberFormat="1" applyFill="1" applyBorder="1" applyAlignment="1"/>
    <xf numFmtId="164" fontId="3" fillId="4" borderId="6" xfId="0" applyNumberFormat="1" applyFont="1" applyFill="1" applyBorder="1" applyProtection="1">
      <protection locked="0"/>
    </xf>
    <xf numFmtId="164" fontId="0" fillId="14" borderId="6" xfId="0" applyNumberFormat="1" applyFill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4" fontId="15" fillId="18" borderId="6" xfId="0" applyNumberFormat="1" applyFont="1" applyFill="1" applyBorder="1" applyProtection="1">
      <protection locked="0"/>
    </xf>
    <xf numFmtId="164" fontId="10" fillId="18" borderId="6" xfId="0" applyNumberFormat="1" applyFont="1" applyFill="1" applyBorder="1" applyProtection="1">
      <protection locked="0"/>
    </xf>
    <xf numFmtId="164" fontId="0" fillId="18" borderId="6" xfId="0" applyNumberFormat="1" applyFill="1" applyBorder="1" applyProtection="1">
      <protection locked="0"/>
    </xf>
    <xf numFmtId="164" fontId="0" fillId="4" borderId="27" xfId="0" applyNumberFormat="1" applyFill="1" applyBorder="1" applyProtection="1">
      <protection locked="0"/>
    </xf>
    <xf numFmtId="164" fontId="0" fillId="4" borderId="28" xfId="0" applyNumberFormat="1" applyFill="1" applyBorder="1" applyProtection="1">
      <protection locked="0"/>
    </xf>
    <xf numFmtId="164" fontId="0" fillId="4" borderId="29" xfId="0" applyNumberFormat="1" applyFill="1" applyBorder="1" applyProtection="1">
      <protection locked="0"/>
    </xf>
    <xf numFmtId="164" fontId="0" fillId="0" borderId="28" xfId="0" applyNumberFormat="1" applyBorder="1" applyProtection="1">
      <protection locked="0"/>
    </xf>
    <xf numFmtId="164" fontId="0" fillId="0" borderId="30" xfId="0" applyNumberFormat="1" applyBorder="1" applyProtection="1">
      <protection locked="0"/>
    </xf>
    <xf numFmtId="164" fontId="0" fillId="0" borderId="29" xfId="0" applyNumberFormat="1" applyBorder="1" applyProtection="1">
      <protection locked="0"/>
    </xf>
    <xf numFmtId="164" fontId="0" fillId="0" borderId="27" xfId="0" applyNumberFormat="1" applyBorder="1" applyProtection="1">
      <protection locked="0"/>
    </xf>
    <xf numFmtId="164" fontId="0" fillId="3" borderId="27" xfId="0" applyNumberFormat="1" applyFill="1" applyBorder="1" applyProtection="1">
      <protection locked="0"/>
    </xf>
    <xf numFmtId="164" fontId="0" fillId="3" borderId="28" xfId="0" applyNumberFormat="1" applyFill="1" applyBorder="1" applyProtection="1">
      <protection locked="0"/>
    </xf>
    <xf numFmtId="164" fontId="3" fillId="6" borderId="15" xfId="1" applyNumberFormat="1" applyFill="1" applyBorder="1" applyAlignment="1">
      <alignment horizontal="center" vertical="center"/>
    </xf>
    <xf numFmtId="164" fontId="0" fillId="3" borderId="30" xfId="0" applyNumberFormat="1" applyFill="1" applyBorder="1" applyProtection="1">
      <protection locked="0"/>
    </xf>
    <xf numFmtId="0" fontId="14" fillId="5" borderId="44" xfId="0" applyFont="1" applyFill="1" applyBorder="1" applyAlignment="1">
      <alignment horizontal="center" vertical="center"/>
    </xf>
    <xf numFmtId="164" fontId="3" fillId="6" borderId="44" xfId="1" applyNumberFormat="1" applyFill="1" applyBorder="1" applyAlignment="1"/>
    <xf numFmtId="164" fontId="0" fillId="4" borderId="44" xfId="0" applyNumberFormat="1" applyFill="1" applyBorder="1" applyProtection="1">
      <protection locked="0"/>
    </xf>
    <xf numFmtId="164" fontId="16" fillId="4" borderId="44" xfId="0" applyNumberFormat="1" applyFont="1" applyFill="1" applyBorder="1" applyProtection="1">
      <protection locked="0"/>
    </xf>
    <xf numFmtId="164" fontId="0" fillId="0" borderId="44" xfId="0" applyNumberFormat="1" applyBorder="1" applyProtection="1">
      <protection locked="0"/>
    </xf>
    <xf numFmtId="164" fontId="0" fillId="3" borderId="44" xfId="0" applyNumberFormat="1" applyFill="1" applyBorder="1" applyProtection="1">
      <protection locked="0"/>
    </xf>
    <xf numFmtId="164" fontId="3" fillId="6" borderId="44" xfId="1" applyNumberFormat="1" applyFill="1" applyBorder="1" applyAlignment="1">
      <alignment horizontal="center" vertical="center"/>
    </xf>
    <xf numFmtId="165" fontId="0" fillId="0" borderId="44" xfId="0" applyNumberFormat="1" applyBorder="1"/>
    <xf numFmtId="164" fontId="3" fillId="6" borderId="4" xfId="1" applyNumberFormat="1" applyFill="1" applyBorder="1" applyAlignment="1"/>
    <xf numFmtId="164" fontId="3" fillId="6" borderId="34" xfId="0" applyNumberFormat="1" applyFont="1" applyFill="1" applyBorder="1"/>
    <xf numFmtId="164" fontId="3" fillId="6" borderId="35" xfId="0" applyNumberFormat="1" applyFont="1" applyFill="1" applyBorder="1"/>
    <xf numFmtId="164" fontId="3" fillId="6" borderId="34" xfId="1" applyNumberFormat="1" applyFill="1" applyBorder="1" applyAlignment="1"/>
    <xf numFmtId="164" fontId="3" fillId="6" borderId="35" xfId="1" applyNumberFormat="1" applyFill="1" applyBorder="1" applyAlignment="1"/>
    <xf numFmtId="164" fontId="3" fillId="6" borderId="36" xfId="1" applyNumberFormat="1" applyFill="1" applyBorder="1" applyAlignment="1"/>
    <xf numFmtId="164" fontId="3" fillId="6" borderId="37" xfId="1" applyNumberFormat="1" applyFill="1" applyBorder="1" applyAlignment="1"/>
    <xf numFmtId="164" fontId="3" fillId="6" borderId="4" xfId="1" applyNumberFormat="1" applyFill="1" applyBorder="1" applyAlignment="1">
      <alignment horizontal="center" vertical="center"/>
    </xf>
    <xf numFmtId="164" fontId="3" fillId="6" borderId="32" xfId="0" applyNumberFormat="1" applyFont="1" applyFill="1" applyBorder="1"/>
    <xf numFmtId="165" fontId="3" fillId="0" borderId="34" xfId="0" applyNumberFormat="1" applyFont="1" applyBorder="1"/>
    <xf numFmtId="165" fontId="3" fillId="0" borderId="35" xfId="0" applyNumberFormat="1" applyFont="1" applyBorder="1"/>
    <xf numFmtId="165" fontId="3" fillId="0" borderId="36" xfId="0" applyNumberFormat="1" applyFont="1" applyBorder="1"/>
    <xf numFmtId="0" fontId="14" fillId="5" borderId="38" xfId="0" applyFont="1" applyFill="1" applyBorder="1" applyAlignment="1">
      <alignment horizontal="center" vertical="center"/>
    </xf>
    <xf numFmtId="0" fontId="5" fillId="4" borderId="24" xfId="0" applyFont="1" applyFill="1" applyBorder="1" applyProtection="1">
      <protection locked="0"/>
    </xf>
    <xf numFmtId="0" fontId="0" fillId="4" borderId="25" xfId="0" applyFill="1" applyBorder="1" applyProtection="1">
      <protection locked="0"/>
    </xf>
    <xf numFmtId="0" fontId="0" fillId="7" borderId="24" xfId="0" applyFill="1" applyBorder="1" applyProtection="1">
      <protection locked="0"/>
    </xf>
    <xf numFmtId="0" fontId="0" fillId="8" borderId="24" xfId="0" applyFill="1" applyBorder="1" applyProtection="1">
      <protection locked="0"/>
    </xf>
    <xf numFmtId="164" fontId="0" fillId="0" borderId="6" xfId="0" quotePrefix="1" applyNumberFormat="1" applyBorder="1" applyProtection="1">
      <protection locked="0"/>
    </xf>
    <xf numFmtId="164" fontId="15" fillId="0" borderId="6" xfId="0" applyNumberFormat="1" applyFont="1" applyBorder="1" applyProtection="1">
      <protection locked="0"/>
    </xf>
    <xf numFmtId="0" fontId="14" fillId="5" borderId="45" xfId="0" applyFont="1" applyFill="1" applyBorder="1" applyAlignment="1">
      <alignment horizontal="center" vertical="center"/>
    </xf>
    <xf numFmtId="164" fontId="3" fillId="6" borderId="45" xfId="1" applyNumberFormat="1" applyFill="1" applyBorder="1" applyAlignment="1"/>
    <xf numFmtId="164" fontId="0" fillId="4" borderId="45" xfId="0" applyNumberFormat="1" applyFill="1" applyBorder="1" applyProtection="1">
      <protection locked="0"/>
    </xf>
    <xf numFmtId="164" fontId="0" fillId="0" borderId="45" xfId="0" applyNumberFormat="1" applyBorder="1" applyProtection="1">
      <protection locked="0"/>
    </xf>
    <xf numFmtId="164" fontId="0" fillId="3" borderId="45" xfId="0" applyNumberFormat="1" applyFill="1" applyBorder="1" applyProtection="1">
      <protection locked="0"/>
    </xf>
    <xf numFmtId="164" fontId="3" fillId="6" borderId="45" xfId="1" applyNumberFormat="1" applyFill="1" applyBorder="1" applyAlignment="1">
      <alignment horizontal="center" vertical="center"/>
    </xf>
    <xf numFmtId="165" fontId="0" fillId="0" borderId="45" xfId="0" applyNumberFormat="1" applyBorder="1"/>
    <xf numFmtId="164" fontId="5" fillId="4" borderId="6" xfId="0" applyNumberFormat="1" applyFont="1" applyFill="1" applyBorder="1" applyProtection="1">
      <protection locked="0"/>
    </xf>
    <xf numFmtId="164" fontId="10" fillId="0" borderId="6" xfId="0" applyNumberFormat="1" applyFont="1" applyBorder="1" applyProtection="1">
      <protection locked="0"/>
    </xf>
    <xf numFmtId="0" fontId="14" fillId="5" borderId="2" xfId="0" applyFont="1" applyFill="1" applyBorder="1" applyAlignment="1">
      <alignment horizontal="center" vertical="center"/>
    </xf>
    <xf numFmtId="164" fontId="0" fillId="4" borderId="2" xfId="0" applyNumberForma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15" fillId="0" borderId="2" xfId="0" applyNumberFormat="1" applyFont="1" applyBorder="1" applyProtection="1">
      <protection locked="0"/>
    </xf>
    <xf numFmtId="164" fontId="10" fillId="0" borderId="2" xfId="0" applyNumberFormat="1" applyFont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5" fontId="0" fillId="0" borderId="2" xfId="0" applyNumberFormat="1" applyBorder="1"/>
    <xf numFmtId="0" fontId="5" fillId="23" borderId="24" xfId="0" applyFont="1" applyFill="1" applyBorder="1" applyProtection="1">
      <protection locked="0"/>
    </xf>
    <xf numFmtId="0" fontId="5" fillId="23" borderId="25" xfId="0" applyFont="1" applyFill="1" applyBorder="1" applyProtection="1">
      <protection locked="0"/>
    </xf>
    <xf numFmtId="164" fontId="3" fillId="6" borderId="47" xfId="1" applyNumberFormat="1" applyFill="1" applyBorder="1" applyAlignment="1"/>
    <xf numFmtId="164" fontId="0" fillId="0" borderId="49" xfId="0" applyNumberFormat="1" applyBorder="1" applyProtection="1">
      <protection locked="0"/>
    </xf>
    <xf numFmtId="164" fontId="0" fillId="0" borderId="52" xfId="0" applyNumberFormat="1" applyBorder="1" applyProtection="1">
      <protection locked="0"/>
    </xf>
    <xf numFmtId="164" fontId="0" fillId="3" borderId="52" xfId="0" applyNumberFormat="1" applyFill="1" applyBorder="1" applyProtection="1">
      <protection locked="0"/>
    </xf>
    <xf numFmtId="0" fontId="14" fillId="5" borderId="5" xfId="0" applyFont="1" applyFill="1" applyBorder="1" applyAlignment="1">
      <alignment horizontal="center" vertical="center"/>
    </xf>
    <xf numFmtId="0" fontId="5" fillId="15" borderId="26" xfId="0" applyFont="1" applyFill="1" applyBorder="1" applyProtection="1">
      <protection locked="0"/>
    </xf>
    <xf numFmtId="164" fontId="0" fillId="3" borderId="49" xfId="0" applyNumberFormat="1" applyFill="1" applyBorder="1" applyProtection="1">
      <protection locked="0"/>
    </xf>
    <xf numFmtId="164" fontId="3" fillId="6" borderId="55" xfId="1" applyNumberFormat="1" applyFill="1" applyBorder="1" applyAlignment="1"/>
    <xf numFmtId="165" fontId="0" fillId="0" borderId="48" xfId="0" applyNumberFormat="1" applyBorder="1"/>
    <xf numFmtId="0" fontId="3" fillId="4" borderId="58" xfId="0" applyFont="1" applyFill="1" applyBorder="1" applyProtection="1">
      <protection locked="0"/>
    </xf>
    <xf numFmtId="0" fontId="3" fillId="14" borderId="10" xfId="0" applyFont="1" applyFill="1" applyBorder="1" applyProtection="1">
      <protection locked="0"/>
    </xf>
    <xf numFmtId="0" fontId="3" fillId="6" borderId="8" xfId="1" applyFill="1" applyBorder="1" applyProtection="1">
      <protection locked="0"/>
    </xf>
    <xf numFmtId="164" fontId="8" fillId="0" borderId="37" xfId="0" applyNumberFormat="1" applyFont="1" applyBorder="1" applyAlignment="1">
      <alignment vertical="center" wrapText="1"/>
    </xf>
    <xf numFmtId="0" fontId="8" fillId="0" borderId="40" xfId="0" applyFont="1" applyBorder="1" applyAlignment="1" applyProtection="1">
      <alignment vertical="center" wrapText="1"/>
      <protection locked="0"/>
    </xf>
    <xf numFmtId="164" fontId="8" fillId="0" borderId="12" xfId="0" applyNumberFormat="1" applyFont="1" applyBorder="1" applyAlignment="1">
      <alignment vertical="center" wrapText="1"/>
    </xf>
    <xf numFmtId="0" fontId="9" fillId="2" borderId="59" xfId="0" applyFont="1" applyFill="1" applyBorder="1" applyAlignment="1" applyProtection="1">
      <alignment vertical="center" wrapText="1"/>
      <protection locked="0"/>
    </xf>
    <xf numFmtId="0" fontId="9" fillId="2" borderId="60" xfId="0" applyFont="1" applyFill="1" applyBorder="1" applyAlignment="1">
      <alignment vertical="center" wrapText="1"/>
    </xf>
    <xf numFmtId="164" fontId="8" fillId="0" borderId="54" xfId="0" applyNumberFormat="1" applyFont="1" applyBorder="1" applyAlignment="1">
      <alignment vertical="center" wrapText="1"/>
    </xf>
    <xf numFmtId="164" fontId="8" fillId="0" borderId="35" xfId="0" applyNumberFormat="1" applyFont="1" applyBorder="1" applyAlignment="1">
      <alignment vertical="center" wrapText="1"/>
    </xf>
    <xf numFmtId="0" fontId="8" fillId="0" borderId="58" xfId="0" applyFont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0" borderId="11" xfId="0" quotePrefix="1" applyFont="1" applyBorder="1" applyAlignment="1" applyProtection="1">
      <alignment vertical="center" wrapText="1"/>
      <protection locked="0"/>
    </xf>
    <xf numFmtId="164" fontId="3" fillId="6" borderId="38" xfId="1" applyNumberFormat="1" applyFill="1" applyBorder="1" applyAlignment="1"/>
    <xf numFmtId="164" fontId="0" fillId="0" borderId="61" xfId="0" applyNumberFormat="1" applyBorder="1" applyProtection="1">
      <protection locked="0"/>
    </xf>
    <xf numFmtId="164" fontId="0" fillId="0" borderId="62" xfId="0" applyNumberFormat="1" applyBorder="1" applyProtection="1">
      <protection locked="0"/>
    </xf>
    <xf numFmtId="164" fontId="0" fillId="3" borderId="61" xfId="0" applyNumberFormat="1" applyFill="1" applyBorder="1" applyProtection="1">
      <protection locked="0"/>
    </xf>
    <xf numFmtId="164" fontId="0" fillId="3" borderId="62" xfId="0" applyNumberFormat="1" applyFill="1" applyBorder="1" applyProtection="1">
      <protection locked="0"/>
    </xf>
    <xf numFmtId="0" fontId="14" fillId="5" borderId="1" xfId="0" applyFont="1" applyFill="1" applyBorder="1" applyAlignment="1">
      <alignment horizontal="center" vertical="center"/>
    </xf>
    <xf numFmtId="164" fontId="3" fillId="6" borderId="64" xfId="1" applyNumberFormat="1" applyFill="1" applyBorder="1" applyAlignment="1"/>
    <xf numFmtId="165" fontId="0" fillId="0" borderId="63" xfId="0" applyNumberFormat="1" applyBorder="1"/>
    <xf numFmtId="0" fontId="14" fillId="5" borderId="8" xfId="0" applyFont="1" applyFill="1" applyBorder="1" applyAlignment="1">
      <alignment horizontal="center" vertical="center"/>
    </xf>
    <xf numFmtId="0" fontId="14" fillId="5" borderId="40" xfId="0" applyFont="1" applyFill="1" applyBorder="1" applyAlignment="1">
      <alignment horizontal="center" vertical="center"/>
    </xf>
    <xf numFmtId="164" fontId="3" fillId="6" borderId="42" xfId="1" applyNumberFormat="1" applyFill="1" applyBorder="1" applyAlignment="1"/>
    <xf numFmtId="164" fontId="3" fillId="6" borderId="58" xfId="0" applyNumberFormat="1" applyFont="1" applyFill="1" applyBorder="1"/>
    <xf numFmtId="164" fontId="3" fillId="6" borderId="40" xfId="0" applyNumberFormat="1" applyFont="1" applyFill="1" applyBorder="1"/>
    <xf numFmtId="0" fontId="14" fillId="5" borderId="17" xfId="0" applyFont="1" applyFill="1" applyBorder="1" applyAlignment="1">
      <alignment horizontal="center" vertical="center"/>
    </xf>
    <xf numFmtId="0" fontId="3" fillId="17" borderId="19" xfId="0" applyFont="1" applyFill="1" applyBorder="1" applyProtection="1">
      <protection locked="0"/>
    </xf>
    <xf numFmtId="165" fontId="0" fillId="0" borderId="47" xfId="0" applyNumberFormat="1" applyBorder="1"/>
    <xf numFmtId="165" fontId="0" fillId="0" borderId="38" xfId="0" applyNumberFormat="1" applyBorder="1"/>
    <xf numFmtId="164" fontId="0" fillId="4" borderId="49" xfId="0" applyNumberFormat="1" applyFill="1" applyBorder="1" applyProtection="1">
      <protection locked="0"/>
    </xf>
    <xf numFmtId="164" fontId="0" fillId="4" borderId="52" xfId="0" applyNumberFormat="1" applyFill="1" applyBorder="1" applyProtection="1">
      <protection locked="0"/>
    </xf>
    <xf numFmtId="164" fontId="3" fillId="6" borderId="18" xfId="1" applyNumberFormat="1" applyFill="1" applyBorder="1" applyAlignment="1"/>
    <xf numFmtId="0" fontId="5" fillId="7" borderId="58" xfId="0" applyFont="1" applyFill="1" applyBorder="1" applyProtection="1">
      <protection locked="0"/>
    </xf>
    <xf numFmtId="0" fontId="5" fillId="7" borderId="10" xfId="0" applyFont="1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5" fillId="7" borderId="11" xfId="0" applyFont="1" applyFill="1" applyBorder="1" applyProtection="1">
      <protection locked="0"/>
    </xf>
    <xf numFmtId="0" fontId="0" fillId="8" borderId="10" xfId="0" applyFill="1" applyBorder="1" applyProtection="1">
      <protection locked="0"/>
    </xf>
    <xf numFmtId="0" fontId="0" fillId="8" borderId="19" xfId="0" applyFill="1" applyBorder="1" applyProtection="1">
      <protection locked="0"/>
    </xf>
    <xf numFmtId="0" fontId="5" fillId="8" borderId="19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0" fontId="5" fillId="9" borderId="9" xfId="0" applyFont="1" applyFill="1" applyBorder="1" applyProtection="1">
      <protection locked="0"/>
    </xf>
    <xf numFmtId="0" fontId="5" fillId="9" borderId="10" xfId="0" applyFont="1" applyFill="1" applyBorder="1" applyProtection="1">
      <protection locked="0"/>
    </xf>
    <xf numFmtId="0" fontId="0" fillId="9" borderId="10" xfId="0" applyFill="1" applyBorder="1" applyProtection="1">
      <protection locked="0"/>
    </xf>
    <xf numFmtId="0" fontId="5" fillId="9" borderId="11" xfId="0" applyFont="1" applyFill="1" applyBorder="1" applyProtection="1">
      <protection locked="0"/>
    </xf>
    <xf numFmtId="0" fontId="5" fillId="10" borderId="9" xfId="0" applyFont="1" applyFill="1" applyBorder="1" applyProtection="1">
      <protection locked="0"/>
    </xf>
    <xf numFmtId="0" fontId="5" fillId="10" borderId="10" xfId="0" applyFont="1" applyFill="1" applyBorder="1" applyProtection="1">
      <protection locked="0"/>
    </xf>
    <xf numFmtId="0" fontId="0" fillId="10" borderId="10" xfId="0" applyFill="1" applyBorder="1" applyProtection="1">
      <protection locked="0"/>
    </xf>
    <xf numFmtId="0" fontId="5" fillId="10" borderId="11" xfId="0" applyFont="1" applyFill="1" applyBorder="1" applyProtection="1">
      <protection locked="0"/>
    </xf>
    <xf numFmtId="164" fontId="0" fillId="0" borderId="48" xfId="0" applyNumberFormat="1" applyBorder="1" applyProtection="1">
      <protection locked="0"/>
    </xf>
    <xf numFmtId="164" fontId="0" fillId="0" borderId="63" xfId="0" applyNumberFormat="1" applyBorder="1" applyProtection="1">
      <protection locked="0"/>
    </xf>
    <xf numFmtId="164" fontId="0" fillId="0" borderId="47" xfId="0" applyNumberFormat="1" applyBorder="1" applyProtection="1">
      <protection locked="0"/>
    </xf>
    <xf numFmtId="164" fontId="0" fillId="0" borderId="38" xfId="0" applyNumberFormat="1" applyBorder="1" applyProtection="1">
      <protection locked="0"/>
    </xf>
    <xf numFmtId="164" fontId="3" fillId="6" borderId="40" xfId="1" applyNumberFormat="1" applyFill="1" applyBorder="1" applyAlignment="1"/>
    <xf numFmtId="0" fontId="14" fillId="5" borderId="55" xfId="0" applyFont="1" applyFill="1" applyBorder="1" applyAlignment="1">
      <alignment horizontal="center" vertical="center"/>
    </xf>
    <xf numFmtId="0" fontId="14" fillId="5" borderId="64" xfId="0" applyFont="1" applyFill="1" applyBorder="1" applyAlignment="1">
      <alignment horizontal="center" vertical="center"/>
    </xf>
    <xf numFmtId="164" fontId="3" fillId="6" borderId="19" xfId="0" applyNumberFormat="1" applyFont="1" applyFill="1" applyBorder="1"/>
    <xf numFmtId="164" fontId="3" fillId="6" borderId="39" xfId="1" applyNumberFormat="1" applyFill="1" applyBorder="1" applyAlignment="1"/>
    <xf numFmtId="164" fontId="3" fillId="6" borderId="5" xfId="1" applyNumberFormat="1" applyFill="1" applyBorder="1" applyAlignment="1"/>
    <xf numFmtId="164" fontId="3" fillId="6" borderId="1" xfId="1" applyNumberFormat="1" applyFill="1" applyBorder="1" applyAlignment="1"/>
    <xf numFmtId="164" fontId="3" fillId="6" borderId="59" xfId="1" applyNumberFormat="1" applyFill="1" applyBorder="1" applyAlignment="1"/>
    <xf numFmtId="0" fontId="5" fillId="10" borderId="58" xfId="0" applyFont="1" applyFill="1" applyBorder="1" applyProtection="1">
      <protection locked="0"/>
    </xf>
    <xf numFmtId="164" fontId="3" fillId="6" borderId="58" xfId="1" applyNumberFormat="1" applyFill="1" applyBorder="1" applyAlignment="1"/>
    <xf numFmtId="0" fontId="5" fillId="11" borderId="26" xfId="0" applyFont="1" applyFill="1" applyBorder="1" applyProtection="1">
      <protection locked="0"/>
    </xf>
    <xf numFmtId="164" fontId="3" fillId="6" borderId="11" xfId="0" applyNumberFormat="1" applyFont="1" applyFill="1" applyBorder="1"/>
    <xf numFmtId="164" fontId="3" fillId="6" borderId="60" xfId="1" applyNumberFormat="1" applyFill="1" applyBorder="1" applyAlignment="1"/>
    <xf numFmtId="0" fontId="5" fillId="13" borderId="26" xfId="0" applyFont="1" applyFill="1" applyBorder="1" applyProtection="1">
      <protection locked="0"/>
    </xf>
    <xf numFmtId="164" fontId="3" fillId="6" borderId="59" xfId="1" applyNumberFormat="1" applyFill="1" applyBorder="1" applyAlignment="1">
      <alignment horizontal="center" vertical="center"/>
    </xf>
    <xf numFmtId="164" fontId="3" fillId="6" borderId="55" xfId="1" applyNumberFormat="1" applyFill="1" applyBorder="1" applyAlignment="1">
      <alignment horizontal="center" vertical="center"/>
    </xf>
    <xf numFmtId="164" fontId="3" fillId="6" borderId="64" xfId="1" applyNumberFormat="1" applyFill="1" applyBorder="1" applyAlignment="1">
      <alignment horizontal="center" vertical="center"/>
    </xf>
    <xf numFmtId="164" fontId="3" fillId="6" borderId="17" xfId="1" applyNumberFormat="1" applyFill="1" applyBorder="1" applyAlignment="1"/>
    <xf numFmtId="164" fontId="0" fillId="3" borderId="50" xfId="0" applyNumberFormat="1" applyFill="1" applyBorder="1" applyProtection="1">
      <protection locked="0"/>
    </xf>
    <xf numFmtId="164" fontId="0" fillId="3" borderId="51" xfId="0" applyNumberFormat="1" applyFill="1" applyBorder="1" applyProtection="1">
      <protection locked="0"/>
    </xf>
    <xf numFmtId="164" fontId="0" fillId="3" borderId="53" xfId="0" applyNumberFormat="1" applyFill="1" applyBorder="1" applyProtection="1">
      <protection locked="0"/>
    </xf>
    <xf numFmtId="0" fontId="5" fillId="16" borderId="10" xfId="0" applyFont="1" applyFill="1" applyBorder="1" applyProtection="1">
      <protection locked="0"/>
    </xf>
    <xf numFmtId="0" fontId="5" fillId="16" borderId="58" xfId="0" applyFont="1" applyFill="1" applyBorder="1" applyProtection="1">
      <protection locked="0"/>
    </xf>
    <xf numFmtId="0" fontId="5" fillId="16" borderId="11" xfId="0" applyFont="1" applyFill="1" applyBorder="1" applyProtection="1">
      <protection locked="0"/>
    </xf>
    <xf numFmtId="164" fontId="0" fillId="3" borderId="48" xfId="0" applyNumberFormat="1" applyFill="1" applyBorder="1" applyProtection="1">
      <protection locked="0"/>
    </xf>
    <xf numFmtId="164" fontId="0" fillId="3" borderId="63" xfId="0" applyNumberFormat="1" applyFill="1" applyBorder="1" applyProtection="1">
      <protection locked="0"/>
    </xf>
    <xf numFmtId="0" fontId="0" fillId="8" borderId="9" xfId="0" applyFill="1" applyBorder="1" applyProtection="1">
      <protection locked="0"/>
    </xf>
    <xf numFmtId="164" fontId="3" fillId="24" borderId="47" xfId="1" applyNumberFormat="1" applyFill="1" applyBorder="1" applyAlignment="1"/>
    <xf numFmtId="164" fontId="3" fillId="24" borderId="5" xfId="1" applyNumberFormat="1" applyFill="1" applyBorder="1" applyAlignment="1"/>
    <xf numFmtId="164" fontId="3" fillId="24" borderId="55" xfId="1" applyNumberFormat="1" applyFill="1" applyBorder="1" applyAlignment="1"/>
    <xf numFmtId="164" fontId="3" fillId="24" borderId="55" xfId="1" applyNumberFormat="1" applyFill="1" applyBorder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6" fillId="7" borderId="6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44" xfId="0" applyFont="1" applyFill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 textRotation="90" wrapText="1"/>
    </xf>
    <xf numFmtId="0" fontId="7" fillId="14" borderId="17" xfId="0" applyFont="1" applyFill="1" applyBorder="1" applyAlignment="1">
      <alignment horizontal="center" vertical="center" textRotation="90" wrapText="1"/>
    </xf>
    <xf numFmtId="0" fontId="7" fillId="14" borderId="40" xfId="0" applyFont="1" applyFill="1" applyBorder="1" applyAlignment="1">
      <alignment horizontal="center" vertical="center" textRotation="90" wrapText="1"/>
    </xf>
    <xf numFmtId="0" fontId="4" fillId="15" borderId="17" xfId="0" applyFont="1" applyFill="1" applyBorder="1" applyAlignment="1">
      <alignment horizontal="center" vertical="center" textRotation="90"/>
    </xf>
    <xf numFmtId="0" fontId="4" fillId="15" borderId="40" xfId="0" applyFont="1" applyFill="1" applyBorder="1" applyAlignment="1">
      <alignment horizontal="center" vertical="center" textRotation="90"/>
    </xf>
    <xf numFmtId="0" fontId="3" fillId="6" borderId="3" xfId="1" applyFill="1" applyBorder="1" applyAlignment="1" applyProtection="1">
      <alignment horizontal="center"/>
      <protection locked="0"/>
    </xf>
    <xf numFmtId="0" fontId="3" fillId="6" borderId="15" xfId="1" applyFill="1" applyBorder="1" applyAlignment="1" applyProtection="1">
      <alignment horizontal="center"/>
      <protection locked="0"/>
    </xf>
    <xf numFmtId="0" fontId="4" fillId="16" borderId="17" xfId="0" applyFont="1" applyFill="1" applyBorder="1" applyAlignment="1">
      <alignment horizontal="center" vertical="center" textRotation="90" wrapText="1"/>
    </xf>
    <xf numFmtId="0" fontId="4" fillId="16" borderId="40" xfId="0" applyFont="1" applyFill="1" applyBorder="1" applyAlignment="1">
      <alignment horizontal="center" vertical="center" textRotation="90" wrapText="1"/>
    </xf>
    <xf numFmtId="0" fontId="3" fillId="6" borderId="3" xfId="1" applyFill="1" applyBorder="1" applyAlignment="1" applyProtection="1">
      <alignment horizontal="center" vertical="center" wrapText="1"/>
      <protection locked="0"/>
    </xf>
    <xf numFmtId="0" fontId="3" fillId="6" borderId="15" xfId="1" applyFill="1" applyBorder="1" applyAlignment="1" applyProtection="1">
      <alignment horizontal="center" vertical="center" wrapText="1"/>
      <protection locked="0"/>
    </xf>
    <xf numFmtId="0" fontId="4" fillId="20" borderId="17" xfId="0" applyFont="1" applyFill="1" applyBorder="1" applyAlignment="1">
      <alignment horizontal="center" vertical="center" textRotation="90" wrapText="1"/>
    </xf>
    <xf numFmtId="0" fontId="4" fillId="20" borderId="40" xfId="0" applyFont="1" applyFill="1" applyBorder="1" applyAlignment="1">
      <alignment horizontal="center" vertical="center" textRotation="90" wrapText="1"/>
    </xf>
    <xf numFmtId="0" fontId="4" fillId="13" borderId="31" xfId="0" applyFont="1" applyFill="1" applyBorder="1" applyAlignment="1">
      <alignment horizontal="center" vertical="center" textRotation="90"/>
    </xf>
    <xf numFmtId="0" fontId="4" fillId="13" borderId="33" xfId="0" applyFont="1" applyFill="1" applyBorder="1" applyAlignment="1">
      <alignment horizontal="center" vertical="center" textRotation="90"/>
    </xf>
    <xf numFmtId="0" fontId="4" fillId="22" borderId="17" xfId="0" applyFont="1" applyFill="1" applyBorder="1" applyAlignment="1">
      <alignment horizontal="center" vertical="center" textRotation="90" wrapText="1"/>
    </xf>
    <xf numFmtId="0" fontId="4" fillId="22" borderId="40" xfId="0" applyFont="1" applyFill="1" applyBorder="1" applyAlignment="1">
      <alignment horizontal="center" vertical="center" textRotation="90" wrapText="1"/>
    </xf>
    <xf numFmtId="0" fontId="4" fillId="21" borderId="17" xfId="0" applyFont="1" applyFill="1" applyBorder="1" applyAlignment="1">
      <alignment horizontal="center" vertical="center" textRotation="90" wrapText="1"/>
    </xf>
    <xf numFmtId="0" fontId="4" fillId="21" borderId="40" xfId="0" applyFont="1" applyFill="1" applyBorder="1" applyAlignment="1">
      <alignment horizontal="center" vertical="center" textRotation="90" wrapText="1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13" borderId="17" xfId="0" applyFont="1" applyFill="1" applyBorder="1" applyAlignment="1">
      <alignment horizontal="center" vertical="center" textRotation="90" wrapText="1"/>
    </xf>
    <xf numFmtId="0" fontId="4" fillId="13" borderId="40" xfId="0" applyFont="1" applyFill="1" applyBorder="1" applyAlignment="1">
      <alignment horizontal="center" vertical="center" textRotation="90" wrapText="1"/>
    </xf>
    <xf numFmtId="0" fontId="4" fillId="7" borderId="41" xfId="0" applyFont="1" applyFill="1" applyBorder="1" applyAlignment="1">
      <alignment horizontal="center" vertical="center" textRotation="90" wrapText="1"/>
    </xf>
    <xf numFmtId="0" fontId="4" fillId="7" borderId="31" xfId="0" applyFont="1" applyFill="1" applyBorder="1" applyAlignment="1">
      <alignment horizontal="center" vertical="center" textRotation="90" wrapText="1"/>
    </xf>
    <xf numFmtId="0" fontId="4" fillId="7" borderId="33" xfId="0" applyFont="1" applyFill="1" applyBorder="1" applyAlignment="1">
      <alignment horizontal="center" vertical="center" textRotation="90" wrapText="1"/>
    </xf>
    <xf numFmtId="0" fontId="4" fillId="19" borderId="31" xfId="0" applyFont="1" applyFill="1" applyBorder="1" applyAlignment="1">
      <alignment horizontal="center" vertical="center" textRotation="90" wrapText="1"/>
    </xf>
    <xf numFmtId="0" fontId="4" fillId="19" borderId="33" xfId="0" applyFont="1" applyFill="1" applyBorder="1" applyAlignment="1">
      <alignment horizontal="center" vertical="center" textRotation="90" wrapText="1"/>
    </xf>
    <xf numFmtId="0" fontId="4" fillId="20" borderId="31" xfId="0" applyFont="1" applyFill="1" applyBorder="1" applyAlignment="1">
      <alignment horizontal="center" vertical="center" textRotation="90" wrapText="1"/>
    </xf>
    <xf numFmtId="0" fontId="4" fillId="20" borderId="33" xfId="0" applyFont="1" applyFill="1" applyBorder="1" applyAlignment="1">
      <alignment horizontal="center" vertical="center" textRotation="90" wrapText="1"/>
    </xf>
    <xf numFmtId="0" fontId="6" fillId="7" borderId="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45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 textRotation="90" wrapText="1"/>
    </xf>
    <xf numFmtId="0" fontId="7" fillId="23" borderId="40" xfId="0" applyFont="1" applyFill="1" applyBorder="1" applyAlignment="1">
      <alignment horizontal="center" vertical="center" textRotation="90" wrapText="1"/>
    </xf>
    <xf numFmtId="0" fontId="3" fillId="6" borderId="41" xfId="1" applyFill="1" applyBorder="1" applyAlignment="1" applyProtection="1">
      <alignment horizontal="center"/>
      <protection locked="0"/>
    </xf>
    <xf numFmtId="0" fontId="3" fillId="6" borderId="46" xfId="1" applyFill="1" applyBorder="1" applyAlignment="1" applyProtection="1">
      <alignment horizontal="center"/>
      <protection locked="0"/>
    </xf>
    <xf numFmtId="0" fontId="4" fillId="15" borderId="42" xfId="0" applyFont="1" applyFill="1" applyBorder="1" applyAlignment="1">
      <alignment horizontal="center" vertical="center" textRotation="90"/>
    </xf>
    <xf numFmtId="0" fontId="3" fillId="6" borderId="4" xfId="1" applyFill="1" applyBorder="1" applyAlignment="1" applyProtection="1">
      <alignment horizontal="center"/>
      <protection locked="0"/>
    </xf>
    <xf numFmtId="0" fontId="19" fillId="16" borderId="42" xfId="0" applyFont="1" applyFill="1" applyBorder="1" applyAlignment="1">
      <alignment horizontal="center" vertical="center" textRotation="90" wrapText="1"/>
    </xf>
    <xf numFmtId="0" fontId="19" fillId="16" borderId="17" xfId="0" applyFont="1" applyFill="1" applyBorder="1" applyAlignment="1">
      <alignment horizontal="center" vertical="center" textRotation="90" wrapText="1"/>
    </xf>
    <xf numFmtId="0" fontId="19" fillId="16" borderId="40" xfId="0" applyFont="1" applyFill="1" applyBorder="1" applyAlignment="1">
      <alignment horizontal="center" vertical="center" textRotation="90" wrapText="1"/>
    </xf>
    <xf numFmtId="0" fontId="4" fillId="13" borderId="41" xfId="0" applyFont="1" applyFill="1" applyBorder="1" applyAlignment="1">
      <alignment horizontal="center" vertical="center" textRotation="90"/>
    </xf>
    <xf numFmtId="0" fontId="4" fillId="21" borderId="42" xfId="0" applyFont="1" applyFill="1" applyBorder="1" applyAlignment="1">
      <alignment horizontal="center" vertical="center" textRotation="90" wrapText="1"/>
    </xf>
    <xf numFmtId="0" fontId="4" fillId="22" borderId="42" xfId="0" applyFont="1" applyFill="1" applyBorder="1" applyAlignment="1">
      <alignment horizontal="center" vertical="center" textRotation="90" wrapText="1"/>
    </xf>
    <xf numFmtId="0" fontId="4" fillId="20" borderId="42" xfId="0" applyFont="1" applyFill="1" applyBorder="1" applyAlignment="1">
      <alignment horizontal="center" vertical="center" textRotation="90" wrapText="1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3" fillId="6" borderId="7" xfId="1" applyFill="1" applyBorder="1" applyAlignment="1" applyProtection="1">
      <alignment horizontal="center"/>
      <protection locked="0"/>
    </xf>
    <xf numFmtId="0" fontId="4" fillId="13" borderId="42" xfId="0" applyFont="1" applyFill="1" applyBorder="1" applyAlignment="1">
      <alignment horizontal="center" vertical="center" textRotation="90" wrapText="1"/>
    </xf>
    <xf numFmtId="0" fontId="14" fillId="5" borderId="67" xfId="0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5" fillId="20" borderId="26" xfId="0" applyFont="1" applyFill="1" applyBorder="1" applyProtection="1">
      <protection locked="0"/>
    </xf>
    <xf numFmtId="0" fontId="5" fillId="20" borderId="23" xfId="0" applyFont="1" applyFill="1" applyBorder="1" applyProtection="1">
      <protection locked="0"/>
    </xf>
    <xf numFmtId="0" fontId="5" fillId="20" borderId="25" xfId="0" applyFont="1" applyFill="1" applyBorder="1" applyProtection="1">
      <protection locked="0"/>
    </xf>
    <xf numFmtId="164" fontId="3" fillId="6" borderId="42" xfId="0" applyNumberFormat="1" applyFont="1" applyFill="1" applyBorder="1"/>
    <xf numFmtId="164" fontId="0" fillId="0" borderId="65" xfId="0" applyNumberFormat="1" applyBorder="1" applyProtection="1">
      <protection locked="0"/>
    </xf>
    <xf numFmtId="0" fontId="0" fillId="4" borderId="26" xfId="0" applyFill="1" applyBorder="1" applyProtection="1">
      <protection locked="0"/>
    </xf>
    <xf numFmtId="164" fontId="0" fillId="4" borderId="56" xfId="0" applyNumberFormat="1" applyFill="1" applyBorder="1" applyProtection="1">
      <protection locked="0"/>
    </xf>
    <xf numFmtId="164" fontId="0" fillId="4" borderId="50" xfId="0" applyNumberFormat="1" applyFill="1" applyBorder="1" applyProtection="1">
      <protection locked="0"/>
    </xf>
    <xf numFmtId="164" fontId="0" fillId="4" borderId="66" xfId="0" applyNumberFormat="1" applyFill="1" applyBorder="1" applyProtection="1">
      <protection locked="0"/>
    </xf>
    <xf numFmtId="164" fontId="0" fillId="4" borderId="51" xfId="0" applyNumberFormat="1" applyFill="1" applyBorder="1" applyProtection="1">
      <protection locked="0"/>
    </xf>
    <xf numFmtId="164" fontId="0" fillId="4" borderId="57" xfId="0" applyNumberFormat="1" applyFill="1" applyBorder="1" applyProtection="1">
      <protection locked="0"/>
    </xf>
    <xf numFmtId="164" fontId="0" fillId="4" borderId="53" xfId="0" applyNumberFormat="1" applyFill="1" applyBorder="1" applyProtection="1">
      <protection locked="0"/>
    </xf>
  </cellXfs>
  <cellStyles count="2">
    <cellStyle name="NívelLinha_1" xfId="1" builtinId="1" iLevel="0"/>
    <cellStyle name="Normal" xfId="0" builtinId="0"/>
  </cellStyles>
  <dxfs count="0"/>
  <tableStyles count="0" defaultTableStyle="TableStyleMedium9" defaultPivotStyle="PivotStyleLight16"/>
  <colors>
    <mruColors>
      <color rgb="FFDE1CA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 e Gastos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020460158421593"/>
          <c:y val="0.12855265300570271"/>
          <c:w val="0.51767815693195596"/>
          <c:h val="0.8287872929863168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('2024'!$B$198:$B$207,'2024'!$B$209)</c:f>
              <c:strCache>
                <c:ptCount val="11"/>
                <c:pt idx="0">
                  <c:v>RECEITAS</c:v>
                </c:pt>
                <c:pt idx="1">
                  <c:v>MORADIA</c:v>
                </c:pt>
                <c:pt idx="2">
                  <c:v>SAÚDE</c:v>
                </c:pt>
                <c:pt idx="3">
                  <c:v>PRESENTES E DOAÇÕES</c:v>
                </c:pt>
                <c:pt idx="4">
                  <c:v>TRANSPORTE</c:v>
                </c:pt>
                <c:pt idx="5">
                  <c:v>PESSOAIS</c:v>
                </c:pt>
                <c:pt idx="6">
                  <c:v>CONHECIMENTO</c:v>
                </c:pt>
                <c:pt idx="7">
                  <c:v>DESCONTOS NO SÁLÁRIO/EMPRÉSTIMOS/SEGURO/ JUROS/TARIFAS</c:v>
                </c:pt>
                <c:pt idx="8">
                  <c:v>ANIMAIS</c:v>
                </c:pt>
                <c:pt idx="9">
                  <c:v>JOÃO PEDRO</c:v>
                </c:pt>
                <c:pt idx="10">
                  <c:v>ALIMENTAÇÃO</c:v>
                </c:pt>
              </c:strCache>
            </c:strRef>
          </c:cat>
          <c:val>
            <c:numRef>
              <c:f>('2024'!$C$198:$C$207,'2024'!$C$209)</c:f>
              <c:numCache>
                <c:formatCode>_(* #,##0.00_);_(* \(#,##0.00\);_(* "-"??_);_(@_)</c:formatCode>
                <c:ptCount val="11"/>
                <c:pt idx="0">
                  <c:v>181079.51300000001</c:v>
                </c:pt>
                <c:pt idx="1">
                  <c:v>14806.840000000002</c:v>
                </c:pt>
                <c:pt idx="2">
                  <c:v>6194.829999999999</c:v>
                </c:pt>
                <c:pt idx="3">
                  <c:v>1297.58</c:v>
                </c:pt>
                <c:pt idx="4">
                  <c:v>5995.4999999999982</c:v>
                </c:pt>
                <c:pt idx="5">
                  <c:v>4071.41</c:v>
                </c:pt>
                <c:pt idx="6">
                  <c:v>6618.8799999999992</c:v>
                </c:pt>
                <c:pt idx="7">
                  <c:v>53874.170000000006</c:v>
                </c:pt>
                <c:pt idx="8">
                  <c:v>6284.14</c:v>
                </c:pt>
                <c:pt idx="9">
                  <c:v>20350.21</c:v>
                </c:pt>
                <c:pt idx="10">
                  <c:v>23796.18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75E-A2C4-EDDB8CB0F6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08014448"/>
        <c:axId val="1508012048"/>
      </c:barChart>
      <c:catAx>
        <c:axId val="150801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012048"/>
        <c:crosses val="autoZero"/>
        <c:auto val="1"/>
        <c:lblAlgn val="ctr"/>
        <c:lblOffset val="100"/>
        <c:noMultiLvlLbl val="0"/>
      </c:catAx>
      <c:valAx>
        <c:axId val="15080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0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195</xdr:row>
      <xdr:rowOff>188595</xdr:rowOff>
    </xdr:from>
    <xdr:to>
      <xdr:col>21</xdr:col>
      <xdr:colOff>569595</xdr:colOff>
      <xdr:row>233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A2F4FC-9FF1-FFA8-0FB0-3492EE23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AI272"/>
  <sheetViews>
    <sheetView topLeftCell="A136" zoomScale="98" zoomScaleNormal="98" workbookViewId="0">
      <selection activeCell="O140" sqref="O140"/>
    </sheetView>
  </sheetViews>
  <sheetFormatPr defaultRowHeight="14.4" x14ac:dyDescent="0.3"/>
  <cols>
    <col min="1" max="1" width="17.6640625" customWidth="1"/>
    <col min="2" max="2" width="36.33203125" customWidth="1"/>
    <col min="3" max="3" width="11.33203125" bestFit="1" customWidth="1"/>
    <col min="4" max="4" width="11.44140625" bestFit="1" customWidth="1"/>
    <col min="5" max="6" width="11.109375" bestFit="1" customWidth="1"/>
    <col min="7" max="7" width="12.109375" bestFit="1" customWidth="1"/>
    <col min="8" max="8" width="11.109375" bestFit="1" customWidth="1"/>
    <col min="9" max="12" width="12" bestFit="1" customWidth="1"/>
    <col min="13" max="13" width="12.109375" bestFit="1" customWidth="1"/>
    <col min="14" max="14" width="12" bestFit="1" customWidth="1"/>
    <col min="15" max="15" width="15.109375" bestFit="1" customWidth="1"/>
  </cols>
  <sheetData>
    <row r="1" spans="1:31" ht="24.6" x14ac:dyDescent="0.3">
      <c r="A1" s="297"/>
      <c r="B1" s="298"/>
      <c r="C1" s="1" t="s">
        <v>0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5.2" thickBot="1" x14ac:dyDescent="0.35">
      <c r="A2" s="299"/>
      <c r="B2" s="30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1" ht="15.6" thickTop="1" thickBot="1" x14ac:dyDescent="0.35">
      <c r="A3" s="299"/>
      <c r="B3" s="301"/>
      <c r="C3" s="106" t="s">
        <v>1</v>
      </c>
      <c r="D3" s="106" t="s">
        <v>2</v>
      </c>
      <c r="E3" s="106" t="s">
        <v>3</v>
      </c>
      <c r="F3" s="106" t="s">
        <v>4</v>
      </c>
      <c r="G3" s="106" t="s">
        <v>5</v>
      </c>
      <c r="H3" s="106" t="s">
        <v>6</v>
      </c>
      <c r="I3" s="106" t="s">
        <v>7</v>
      </c>
      <c r="J3" s="106" t="s">
        <v>8</v>
      </c>
      <c r="K3" s="106" t="s">
        <v>9</v>
      </c>
      <c r="L3" s="106" t="s">
        <v>10</v>
      </c>
      <c r="M3" s="130" t="s">
        <v>11</v>
      </c>
      <c r="N3" s="52" t="s">
        <v>12</v>
      </c>
      <c r="O3" s="31" t="s">
        <v>13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15.6" thickTop="1" thickBot="1" x14ac:dyDescent="0.35">
      <c r="A4" s="283" t="s">
        <v>14</v>
      </c>
      <c r="B4" s="284"/>
      <c r="C4" s="107">
        <f>SUM(C5:C20)</f>
        <v>20538.449999999997</v>
      </c>
      <c r="D4" s="107">
        <f t="shared" ref="D4:N4" si="0">SUM(D5:D20)</f>
        <v>44731.53</v>
      </c>
      <c r="E4" s="107">
        <f t="shared" si="0"/>
        <v>27463.32</v>
      </c>
      <c r="F4" s="107">
        <f t="shared" si="0"/>
        <v>18709.63</v>
      </c>
      <c r="G4" s="107">
        <f t="shared" si="0"/>
        <v>14264.75</v>
      </c>
      <c r="H4" s="107">
        <f t="shared" si="0"/>
        <v>27574.079999999998</v>
      </c>
      <c r="I4" s="107">
        <f t="shared" si="0"/>
        <v>15503.73</v>
      </c>
      <c r="J4" s="107">
        <f t="shared" si="0"/>
        <v>25274.09</v>
      </c>
      <c r="K4" s="107">
        <f t="shared" si="0"/>
        <v>25476.41</v>
      </c>
      <c r="L4" s="107">
        <f t="shared" si="0"/>
        <v>19928.5</v>
      </c>
      <c r="M4" s="131">
        <f t="shared" si="0"/>
        <v>25910.670000000002</v>
      </c>
      <c r="N4" s="39">
        <f t="shared" si="0"/>
        <v>29093.149999999998</v>
      </c>
      <c r="O4" s="32">
        <f t="shared" ref="O4:O20" si="1">SUM(C4:N4)</f>
        <v>294468.31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6" thickTop="1" thickBot="1" x14ac:dyDescent="0.35">
      <c r="A5" s="302" t="s">
        <v>14</v>
      </c>
      <c r="B5" s="56" t="s">
        <v>15</v>
      </c>
      <c r="C5" s="27"/>
      <c r="D5" s="27">
        <v>186.74</v>
      </c>
      <c r="E5" s="27">
        <v>672</v>
      </c>
      <c r="F5" s="27"/>
      <c r="G5" s="27">
        <v>826.2</v>
      </c>
      <c r="H5" s="27">
        <v>264.43</v>
      </c>
      <c r="I5" s="27"/>
      <c r="J5" s="27"/>
      <c r="K5" s="27">
        <v>50</v>
      </c>
      <c r="L5" s="27"/>
      <c r="M5" s="132"/>
      <c r="N5" s="119"/>
      <c r="O5" s="33">
        <f t="shared" si="1"/>
        <v>1999.3700000000001</v>
      </c>
    </row>
    <row r="6" spans="1:31" ht="15.6" thickTop="1" thickBot="1" x14ac:dyDescent="0.35">
      <c r="A6" s="302"/>
      <c r="B6" s="57" t="s">
        <v>16</v>
      </c>
      <c r="C6" s="27"/>
      <c r="D6" s="27">
        <v>2946</v>
      </c>
      <c r="E6" s="27">
        <v>6668.04</v>
      </c>
      <c r="F6" s="27">
        <v>5700</v>
      </c>
      <c r="G6" s="27"/>
      <c r="H6" s="27">
        <v>15636.1</v>
      </c>
      <c r="I6" s="27"/>
      <c r="J6" s="27">
        <v>13170</v>
      </c>
      <c r="K6" s="27">
        <v>3876.39</v>
      </c>
      <c r="L6" s="27">
        <v>7661.99</v>
      </c>
      <c r="M6" s="132">
        <v>8726.19</v>
      </c>
      <c r="N6" s="120">
        <v>15000</v>
      </c>
      <c r="O6" s="33">
        <f t="shared" si="1"/>
        <v>79384.709999999992</v>
      </c>
    </row>
    <row r="7" spans="1:31" ht="15.6" thickTop="1" thickBot="1" x14ac:dyDescent="0.35">
      <c r="A7" s="302"/>
      <c r="B7" s="57" t="s">
        <v>17</v>
      </c>
      <c r="C7" s="27">
        <v>4799.3</v>
      </c>
      <c r="D7" s="27"/>
      <c r="E7" s="27"/>
      <c r="F7" s="27"/>
      <c r="G7" s="27"/>
      <c r="H7" s="27"/>
      <c r="I7" s="27">
        <v>3932.61</v>
      </c>
      <c r="J7" s="27"/>
      <c r="K7" s="27"/>
      <c r="L7" s="27"/>
      <c r="M7" s="132"/>
      <c r="N7" s="120"/>
      <c r="O7" s="33">
        <f t="shared" si="1"/>
        <v>8731.91</v>
      </c>
    </row>
    <row r="8" spans="1:31" ht="15.6" thickTop="1" thickBot="1" x14ac:dyDescent="0.35">
      <c r="A8" s="302"/>
      <c r="B8" s="58" t="s">
        <v>18</v>
      </c>
      <c r="C8" s="27">
        <v>3065</v>
      </c>
      <c r="D8" s="27">
        <v>3033</v>
      </c>
      <c r="E8" s="27">
        <v>3033</v>
      </c>
      <c r="F8" s="27">
        <v>3033</v>
      </c>
      <c r="G8" s="27">
        <v>3033</v>
      </c>
      <c r="H8" s="27">
        <v>3033</v>
      </c>
      <c r="I8" s="27">
        <v>3033</v>
      </c>
      <c r="J8" s="27">
        <v>3033</v>
      </c>
      <c r="K8" s="27">
        <v>3164</v>
      </c>
      <c r="L8" s="27">
        <v>3164</v>
      </c>
      <c r="M8" s="132">
        <v>3164</v>
      </c>
      <c r="N8" s="120">
        <v>3164</v>
      </c>
      <c r="O8" s="33">
        <f t="shared" si="1"/>
        <v>36952</v>
      </c>
    </row>
    <row r="9" spans="1:31" ht="15.6" thickTop="1" thickBot="1" x14ac:dyDescent="0.35">
      <c r="A9" s="302"/>
      <c r="B9" s="57" t="s">
        <v>19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132">
        <v>4354</v>
      </c>
      <c r="N9" s="120"/>
      <c r="O9" s="33">
        <f t="shared" si="1"/>
        <v>4354</v>
      </c>
    </row>
    <row r="10" spans="1:31" ht="15.6" thickTop="1" thickBot="1" x14ac:dyDescent="0.35">
      <c r="A10" s="302"/>
      <c r="B10" s="57" t="s">
        <v>20</v>
      </c>
      <c r="C10" s="27"/>
      <c r="D10" s="27"/>
      <c r="E10" s="27"/>
      <c r="F10" s="27"/>
      <c r="G10" s="27"/>
      <c r="H10" s="27"/>
      <c r="I10" s="27"/>
      <c r="J10" s="27"/>
      <c r="K10" s="27">
        <v>646</v>
      </c>
      <c r="L10" s="27">
        <v>293.26</v>
      </c>
      <c r="M10" s="132">
        <v>25.77</v>
      </c>
      <c r="N10" s="120">
        <v>550.6</v>
      </c>
      <c r="O10" s="33">
        <f t="shared" si="1"/>
        <v>1515.63</v>
      </c>
    </row>
    <row r="11" spans="1:31" ht="15.6" thickTop="1" thickBot="1" x14ac:dyDescent="0.35">
      <c r="A11" s="302"/>
      <c r="B11" s="58" t="s">
        <v>21</v>
      </c>
      <c r="C11" s="27">
        <v>4150</v>
      </c>
      <c r="D11" s="27"/>
      <c r="E11" s="27"/>
      <c r="F11" s="113">
        <v>500</v>
      </c>
      <c r="G11" s="113">
        <v>15</v>
      </c>
      <c r="H11" s="27">
        <v>150</v>
      </c>
      <c r="I11" s="27">
        <v>47.57</v>
      </c>
      <c r="J11" s="27">
        <v>75</v>
      </c>
      <c r="K11" s="27">
        <v>500</v>
      </c>
      <c r="L11" s="27">
        <v>112.7</v>
      </c>
      <c r="M11" s="133">
        <v>56.6</v>
      </c>
      <c r="N11" s="120">
        <v>380</v>
      </c>
      <c r="O11" s="33">
        <f t="shared" si="1"/>
        <v>5986.87</v>
      </c>
    </row>
    <row r="12" spans="1:31" ht="15.6" thickTop="1" thickBot="1" x14ac:dyDescent="0.35">
      <c r="A12" s="302"/>
      <c r="B12" s="57" t="s">
        <v>22</v>
      </c>
      <c r="C12" s="27">
        <v>2319.15</v>
      </c>
      <c r="D12" s="27">
        <v>2328.79</v>
      </c>
      <c r="E12" s="27">
        <v>2118.0500000000002</v>
      </c>
      <c r="F12" s="27">
        <v>3239.63</v>
      </c>
      <c r="G12" s="27">
        <v>2153.5500000000002</v>
      </c>
      <c r="H12" s="27">
        <v>2253.5500000000002</v>
      </c>
      <c r="I12" s="27">
        <v>2253.5500000000002</v>
      </c>
      <c r="J12" s="27">
        <v>2253.5500000000002</v>
      </c>
      <c r="K12" s="27">
        <v>2253.5500000000002</v>
      </c>
      <c r="L12" s="27">
        <v>2253.5500000000002</v>
      </c>
      <c r="M12" s="132">
        <v>3081.38</v>
      </c>
      <c r="N12" s="120">
        <v>2653.55</v>
      </c>
      <c r="O12" s="33">
        <f t="shared" si="1"/>
        <v>29161.85</v>
      </c>
    </row>
    <row r="13" spans="1:31" ht="15.6" thickTop="1" thickBot="1" x14ac:dyDescent="0.35">
      <c r="A13" s="302"/>
      <c r="B13" s="57" t="s">
        <v>23</v>
      </c>
      <c r="C13" s="27">
        <v>180</v>
      </c>
      <c r="D13" s="27">
        <v>180</v>
      </c>
      <c r="E13" s="27">
        <v>180</v>
      </c>
      <c r="F13" s="27">
        <v>180</v>
      </c>
      <c r="G13" s="27">
        <v>180</v>
      </c>
      <c r="H13" s="27">
        <v>180</v>
      </c>
      <c r="I13" s="27">
        <v>180</v>
      </c>
      <c r="J13" s="27">
        <v>180</v>
      </c>
      <c r="K13" s="27">
        <v>180</v>
      </c>
      <c r="L13" s="27">
        <v>180</v>
      </c>
      <c r="M13" s="132">
        <v>180</v>
      </c>
      <c r="N13" s="120">
        <v>180</v>
      </c>
      <c r="O13" s="33">
        <f t="shared" si="1"/>
        <v>2160</v>
      </c>
    </row>
    <row r="14" spans="1:31" ht="15.6" thickTop="1" thickBot="1" x14ac:dyDescent="0.35">
      <c r="A14" s="302"/>
      <c r="B14" s="57" t="s">
        <v>24</v>
      </c>
      <c r="C14" s="27"/>
      <c r="D14" s="27"/>
      <c r="E14" s="27">
        <v>8735.23</v>
      </c>
      <c r="F14" s="27"/>
      <c r="G14" s="27"/>
      <c r="H14" s="27"/>
      <c r="I14" s="27"/>
      <c r="J14" s="27"/>
      <c r="K14" s="27">
        <v>7000.22</v>
      </c>
      <c r="L14" s="27"/>
      <c r="M14" s="132"/>
      <c r="N14" s="120"/>
      <c r="O14" s="33">
        <f t="shared" si="1"/>
        <v>15735.45</v>
      </c>
    </row>
    <row r="15" spans="1:31" ht="15.6" thickTop="1" thickBot="1" x14ac:dyDescent="0.35">
      <c r="A15" s="302"/>
      <c r="B15" s="58" t="s">
        <v>25</v>
      </c>
      <c r="C15" s="27"/>
      <c r="D15" s="27"/>
      <c r="E15" s="27"/>
      <c r="F15" s="27"/>
      <c r="G15" s="27"/>
      <c r="H15" s="27"/>
      <c r="I15" s="27"/>
      <c r="J15" s="27">
        <v>505.54</v>
      </c>
      <c r="K15" s="27">
        <v>1543.25</v>
      </c>
      <c r="L15" s="27"/>
      <c r="M15" s="132"/>
      <c r="N15" s="120"/>
      <c r="O15" s="33">
        <f t="shared" si="1"/>
        <v>2048.79</v>
      </c>
    </row>
    <row r="16" spans="1:31" ht="15.6" thickTop="1" thickBot="1" x14ac:dyDescent="0.35">
      <c r="A16" s="302"/>
      <c r="B16" s="59" t="s">
        <v>26</v>
      </c>
      <c r="C16" s="27">
        <v>4745</v>
      </c>
      <c r="D16" s="27">
        <v>4777</v>
      </c>
      <c r="E16" s="27">
        <v>4777</v>
      </c>
      <c r="F16" s="27">
        <v>4777</v>
      </c>
      <c r="G16" s="27">
        <v>4777</v>
      </c>
      <c r="H16" s="27">
        <v>4777</v>
      </c>
      <c r="I16" s="27">
        <v>4777</v>
      </c>
      <c r="J16" s="27">
        <v>4777</v>
      </c>
      <c r="K16" s="27">
        <v>4983</v>
      </c>
      <c r="L16" s="27">
        <v>4983</v>
      </c>
      <c r="M16" s="132">
        <v>5042.7299999999996</v>
      </c>
      <c r="N16" s="120">
        <v>5095</v>
      </c>
      <c r="O16" s="33">
        <f t="shared" si="1"/>
        <v>58287.729999999996</v>
      </c>
    </row>
    <row r="17" spans="1:31" ht="15.6" thickTop="1" thickBot="1" x14ac:dyDescent="0.35">
      <c r="A17" s="302"/>
      <c r="B17" s="59" t="s">
        <v>27</v>
      </c>
      <c r="C17" s="27">
        <v>1280</v>
      </c>
      <c r="D17" s="27">
        <v>1280</v>
      </c>
      <c r="E17" s="27">
        <v>1280</v>
      </c>
      <c r="F17" s="27">
        <v>1280</v>
      </c>
      <c r="G17" s="27">
        <v>1280</v>
      </c>
      <c r="H17" s="27">
        <v>1280</v>
      </c>
      <c r="I17" s="27">
        <v>1280</v>
      </c>
      <c r="J17" s="27">
        <v>1280</v>
      </c>
      <c r="K17" s="27">
        <v>1280</v>
      </c>
      <c r="L17" s="27">
        <v>1280</v>
      </c>
      <c r="M17" s="132">
        <v>1280</v>
      </c>
      <c r="N17" s="120">
        <v>2070</v>
      </c>
      <c r="O17" s="33">
        <f t="shared" si="1"/>
        <v>16150</v>
      </c>
    </row>
    <row r="18" spans="1:31" ht="15.6" thickTop="1" thickBot="1" x14ac:dyDescent="0.35">
      <c r="A18" s="302"/>
      <c r="B18" s="59" t="s">
        <v>28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32"/>
      <c r="N18" s="120"/>
      <c r="O18" s="33">
        <f t="shared" si="1"/>
        <v>0</v>
      </c>
    </row>
    <row r="19" spans="1:31" ht="15.6" thickTop="1" thickBot="1" x14ac:dyDescent="0.35">
      <c r="A19" s="302"/>
      <c r="B19" s="59" t="s">
        <v>29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32"/>
      <c r="N19" s="120"/>
      <c r="O19" s="33">
        <f t="shared" si="1"/>
        <v>0</v>
      </c>
    </row>
    <row r="20" spans="1:31" ht="15.6" thickTop="1" thickBot="1" x14ac:dyDescent="0.35">
      <c r="A20" s="303"/>
      <c r="B20" s="60" t="s">
        <v>30</v>
      </c>
      <c r="C20" s="27"/>
      <c r="D20" s="27">
        <v>30000</v>
      </c>
      <c r="E20" s="27"/>
      <c r="F20" s="27"/>
      <c r="G20" s="27">
        <v>2000</v>
      </c>
      <c r="H20" s="27"/>
      <c r="I20" s="27"/>
      <c r="J20" s="27"/>
      <c r="K20" s="27"/>
      <c r="L20" s="27"/>
      <c r="M20" s="132"/>
      <c r="N20" s="121"/>
      <c r="O20" s="33">
        <f t="shared" si="1"/>
        <v>32000</v>
      </c>
    </row>
    <row r="21" spans="1:31" ht="15.6" thickTop="1" thickBot="1" x14ac:dyDescent="0.35">
      <c r="A21" s="24"/>
      <c r="B21" s="6"/>
      <c r="C21" s="106" t="s">
        <v>1</v>
      </c>
      <c r="D21" s="106" t="s">
        <v>2</v>
      </c>
      <c r="E21" s="106" t="s">
        <v>3</v>
      </c>
      <c r="F21" s="106" t="s">
        <v>4</v>
      </c>
      <c r="G21" s="106" t="s">
        <v>5</v>
      </c>
      <c r="H21" s="106" t="s">
        <v>6</v>
      </c>
      <c r="I21" s="106" t="s">
        <v>7</v>
      </c>
      <c r="J21" s="106" t="s">
        <v>8</v>
      </c>
      <c r="K21" s="106" t="s">
        <v>9</v>
      </c>
      <c r="L21" s="106" t="s">
        <v>10</v>
      </c>
      <c r="M21" s="130" t="s">
        <v>11</v>
      </c>
      <c r="N21" s="52" t="s">
        <v>12</v>
      </c>
      <c r="O21" s="31" t="s">
        <v>13</v>
      </c>
    </row>
    <row r="22" spans="1:31" ht="15.6" thickTop="1" thickBot="1" x14ac:dyDescent="0.35">
      <c r="A22" s="283" t="s">
        <v>31</v>
      </c>
      <c r="B22" s="284"/>
      <c r="C22" s="107">
        <f>SUM(C23:C46)</f>
        <v>3898.2450000000003</v>
      </c>
      <c r="D22" s="107">
        <f t="shared" ref="D22:O22" si="2">SUM(D23:D46)</f>
        <v>3433.4199999999996</v>
      </c>
      <c r="E22" s="107">
        <f t="shared" si="2"/>
        <v>3777.37</v>
      </c>
      <c r="F22" s="107">
        <f t="shared" si="2"/>
        <v>3699.2999999999993</v>
      </c>
      <c r="G22" s="107">
        <f t="shared" si="2"/>
        <v>3725.32</v>
      </c>
      <c r="H22" s="107">
        <f t="shared" si="2"/>
        <v>3118.4300000000003</v>
      </c>
      <c r="I22" s="107">
        <f t="shared" si="2"/>
        <v>3235.4100000000003</v>
      </c>
      <c r="J22" s="107">
        <f t="shared" si="2"/>
        <v>3395.9700000000003</v>
      </c>
      <c r="K22" s="107">
        <f t="shared" si="2"/>
        <v>3500.85</v>
      </c>
      <c r="L22" s="107">
        <f t="shared" si="2"/>
        <v>3441.4700000000003</v>
      </c>
      <c r="M22" s="131">
        <f t="shared" si="2"/>
        <v>4099.88</v>
      </c>
      <c r="N22" s="42">
        <f t="shared" si="2"/>
        <v>3129.02</v>
      </c>
      <c r="O22" s="32">
        <f t="shared" si="2"/>
        <v>41974.854999999996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15.6" thickTop="1" thickBot="1" x14ac:dyDescent="0.35">
      <c r="A23" s="304" t="s">
        <v>31</v>
      </c>
      <c r="B23" s="61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34"/>
      <c r="N23" s="122"/>
      <c r="O23" s="34">
        <f>SUM(C23:N23)</f>
        <v>0</v>
      </c>
    </row>
    <row r="24" spans="1:31" ht="15.6" thickTop="1" thickBot="1" x14ac:dyDescent="0.35">
      <c r="A24" s="305"/>
      <c r="B24" s="62" t="s">
        <v>33</v>
      </c>
      <c r="C24" s="28">
        <v>690.92499999999995</v>
      </c>
      <c r="D24" s="28">
        <v>2116.58</v>
      </c>
      <c r="E24" s="28">
        <v>2116.58</v>
      </c>
      <c r="F24" s="28">
        <v>2146.58</v>
      </c>
      <c r="G24" s="28">
        <v>2146.58</v>
      </c>
      <c r="H24" s="28">
        <v>2146.58</v>
      </c>
      <c r="I24" s="28">
        <v>2306.58</v>
      </c>
      <c r="J24" s="28">
        <v>2306.58</v>
      </c>
      <c r="K24" s="28">
        <v>2306.58</v>
      </c>
      <c r="L24" s="28">
        <v>2306.58</v>
      </c>
      <c r="M24" s="28">
        <v>2306.58</v>
      </c>
      <c r="N24" s="28">
        <v>2190</v>
      </c>
      <c r="O24" s="34">
        <f>SUM(C24:N24)</f>
        <v>25086.724999999999</v>
      </c>
    </row>
    <row r="25" spans="1:31" ht="15.6" thickTop="1" thickBot="1" x14ac:dyDescent="0.35">
      <c r="A25" s="305"/>
      <c r="B25" s="63" t="s">
        <v>34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34"/>
      <c r="N25" s="122"/>
      <c r="O25" s="34">
        <f>SUM(C25:N25)</f>
        <v>0</v>
      </c>
    </row>
    <row r="26" spans="1:31" ht="15.6" thickTop="1" thickBot="1" x14ac:dyDescent="0.35">
      <c r="A26" s="305"/>
      <c r="B26" s="62" t="s">
        <v>35</v>
      </c>
      <c r="C26" s="28">
        <v>205</v>
      </c>
      <c r="D26" s="28"/>
      <c r="E26" s="28"/>
      <c r="F26" s="28"/>
      <c r="G26" s="28"/>
      <c r="H26" s="28"/>
      <c r="I26" s="28"/>
      <c r="J26" s="28"/>
      <c r="K26" s="28"/>
      <c r="L26" s="28"/>
      <c r="M26" s="134"/>
      <c r="N26" s="122"/>
      <c r="O26" s="34">
        <f>SUM(C26:N26)</f>
        <v>205</v>
      </c>
    </row>
    <row r="27" spans="1:31" ht="15.6" thickTop="1" thickBot="1" x14ac:dyDescent="0.35">
      <c r="A27" s="305"/>
      <c r="B27" s="62" t="s">
        <v>36</v>
      </c>
      <c r="C27" s="28">
        <v>170.14</v>
      </c>
      <c r="D27" s="28"/>
      <c r="E27" s="28"/>
      <c r="F27" s="28"/>
      <c r="G27" s="28"/>
      <c r="H27" s="28"/>
      <c r="I27" s="28">
        <v>23.05</v>
      </c>
      <c r="J27" s="28"/>
      <c r="K27" s="28"/>
      <c r="L27" s="28"/>
      <c r="M27" s="134"/>
      <c r="N27" s="122"/>
      <c r="O27" s="34"/>
    </row>
    <row r="28" spans="1:31" ht="15.6" thickTop="1" thickBot="1" x14ac:dyDescent="0.35">
      <c r="A28" s="305"/>
      <c r="B28" s="63" t="s">
        <v>37</v>
      </c>
      <c r="C28" s="28">
        <v>89.61</v>
      </c>
      <c r="D28" s="28">
        <v>89.61</v>
      </c>
      <c r="E28" s="28">
        <v>89.61</v>
      </c>
      <c r="F28" s="28"/>
      <c r="G28" s="28"/>
      <c r="H28" s="28"/>
      <c r="I28" s="28"/>
      <c r="J28" s="28"/>
      <c r="K28" s="28"/>
      <c r="L28" s="28"/>
      <c r="M28" s="134"/>
      <c r="N28" s="122"/>
      <c r="O28" s="34">
        <f t="shared" ref="O28:O46" si="3">SUM(C28:N28)</f>
        <v>268.83</v>
      </c>
    </row>
    <row r="29" spans="1:31" ht="15.6" thickTop="1" thickBot="1" x14ac:dyDescent="0.35">
      <c r="A29" s="305"/>
      <c r="B29" s="62" t="s">
        <v>38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134">
        <v>390</v>
      </c>
      <c r="N29" s="122">
        <v>57</v>
      </c>
      <c r="O29" s="34">
        <f t="shared" si="3"/>
        <v>447</v>
      </c>
    </row>
    <row r="30" spans="1:31" ht="15.6" thickTop="1" thickBot="1" x14ac:dyDescent="0.35">
      <c r="A30" s="305"/>
      <c r="B30" s="62" t="s">
        <v>39</v>
      </c>
      <c r="C30" s="28"/>
      <c r="D30" s="28">
        <v>183.43</v>
      </c>
      <c r="E30" s="28">
        <v>157.51</v>
      </c>
      <c r="F30" s="28">
        <v>202.19</v>
      </c>
      <c r="G30" s="28">
        <v>437.3</v>
      </c>
      <c r="H30" s="28">
        <v>199</v>
      </c>
      <c r="I30" s="28">
        <v>198.43</v>
      </c>
      <c r="J30" s="28">
        <v>184.6</v>
      </c>
      <c r="K30" s="28">
        <v>147.13</v>
      </c>
      <c r="L30" s="28">
        <v>122.7</v>
      </c>
      <c r="M30" s="134">
        <v>120.3</v>
      </c>
      <c r="N30" s="40">
        <v>47.8</v>
      </c>
      <c r="O30" s="34">
        <f t="shared" si="3"/>
        <v>2000.39</v>
      </c>
    </row>
    <row r="31" spans="1:31" ht="15.6" thickTop="1" thickBot="1" x14ac:dyDescent="0.35">
      <c r="A31" s="305"/>
      <c r="B31" s="62" t="s">
        <v>40</v>
      </c>
      <c r="C31" s="28"/>
      <c r="D31" s="28"/>
      <c r="E31" s="28"/>
      <c r="F31" s="28"/>
      <c r="G31" s="28"/>
      <c r="H31" s="28"/>
      <c r="I31" s="28"/>
      <c r="J31" s="28"/>
      <c r="K31" s="28"/>
      <c r="L31" s="28">
        <v>30</v>
      </c>
      <c r="M31" s="134"/>
      <c r="N31" s="122"/>
      <c r="O31" s="34">
        <f t="shared" si="3"/>
        <v>30</v>
      </c>
    </row>
    <row r="32" spans="1:31" ht="15.6" thickTop="1" thickBot="1" x14ac:dyDescent="0.35">
      <c r="A32" s="305"/>
      <c r="B32" s="62" t="s">
        <v>41</v>
      </c>
      <c r="C32" s="28"/>
      <c r="D32" s="28">
        <v>112.7</v>
      </c>
      <c r="E32" s="28">
        <v>237.51</v>
      </c>
      <c r="F32" s="28">
        <v>220.51</v>
      </c>
      <c r="G32" s="28">
        <v>299.12</v>
      </c>
      <c r="H32" s="28">
        <v>255.36</v>
      </c>
      <c r="I32" s="28">
        <v>186.86</v>
      </c>
      <c r="J32" s="28">
        <v>194.05</v>
      </c>
      <c r="K32" s="28">
        <v>244.99</v>
      </c>
      <c r="L32" s="28">
        <v>293.61</v>
      </c>
      <c r="M32" s="134">
        <v>278.08</v>
      </c>
      <c r="N32" s="122">
        <v>259.06</v>
      </c>
      <c r="O32" s="34">
        <f t="shared" si="3"/>
        <v>2581.85</v>
      </c>
    </row>
    <row r="33" spans="1:31" ht="15.6" thickTop="1" thickBot="1" x14ac:dyDescent="0.35">
      <c r="A33" s="305"/>
      <c r="B33" s="62" t="s">
        <v>42</v>
      </c>
      <c r="C33" s="28">
        <v>54.18</v>
      </c>
      <c r="D33" s="28">
        <v>54.18</v>
      </c>
      <c r="E33" s="28">
        <v>54.18</v>
      </c>
      <c r="F33" s="28">
        <v>54.18</v>
      </c>
      <c r="G33" s="28">
        <v>54.18</v>
      </c>
      <c r="H33" s="28">
        <v>54.18</v>
      </c>
      <c r="I33" s="28">
        <v>54.18</v>
      </c>
      <c r="J33" s="28">
        <v>54.18</v>
      </c>
      <c r="K33" s="28">
        <v>54.18</v>
      </c>
      <c r="L33" s="28"/>
      <c r="M33" s="134"/>
      <c r="N33" s="122"/>
      <c r="O33" s="34">
        <f t="shared" si="3"/>
        <v>487.62</v>
      </c>
    </row>
    <row r="34" spans="1:31" ht="15.6" thickTop="1" thickBot="1" x14ac:dyDescent="0.35">
      <c r="A34" s="305"/>
      <c r="B34" s="62" t="s">
        <v>43</v>
      </c>
      <c r="C34" s="28">
        <v>40.659999999999997</v>
      </c>
      <c r="D34" s="28"/>
      <c r="E34" s="28"/>
      <c r="F34" s="28"/>
      <c r="G34" s="28"/>
      <c r="H34" s="28"/>
      <c r="I34" s="28"/>
      <c r="J34" s="28"/>
      <c r="K34" s="28"/>
      <c r="L34" s="28"/>
      <c r="M34" s="134"/>
      <c r="N34" s="122"/>
      <c r="O34" s="34">
        <f t="shared" si="3"/>
        <v>40.659999999999997</v>
      </c>
    </row>
    <row r="35" spans="1:31" ht="15.6" thickTop="1" thickBot="1" x14ac:dyDescent="0.35">
      <c r="A35" s="305"/>
      <c r="B35" s="62" t="s">
        <v>44</v>
      </c>
      <c r="C35" s="28"/>
      <c r="D35" s="28"/>
      <c r="E35" s="28"/>
      <c r="F35" s="28"/>
      <c r="G35" s="28">
        <v>140</v>
      </c>
      <c r="H35" s="28"/>
      <c r="I35" s="28"/>
      <c r="J35" s="28">
        <v>140</v>
      </c>
      <c r="K35" s="28">
        <v>240</v>
      </c>
      <c r="L35" s="28">
        <v>240</v>
      </c>
      <c r="M35" s="134">
        <v>390</v>
      </c>
      <c r="N35" s="122">
        <v>240</v>
      </c>
      <c r="O35" s="34">
        <f t="shared" si="3"/>
        <v>1390</v>
      </c>
    </row>
    <row r="36" spans="1:31" ht="15.6" thickTop="1" thickBot="1" x14ac:dyDescent="0.35">
      <c r="A36" s="305"/>
      <c r="B36" s="64" t="s">
        <v>45</v>
      </c>
      <c r="C36" s="28">
        <v>125.28</v>
      </c>
      <c r="D36" s="28"/>
      <c r="E36" s="28"/>
      <c r="F36" s="28"/>
      <c r="G36" s="28"/>
      <c r="H36" s="28"/>
      <c r="I36" s="28"/>
      <c r="J36" s="28"/>
      <c r="K36" s="28"/>
      <c r="L36" s="28"/>
      <c r="M36" s="134"/>
      <c r="N36" s="122"/>
      <c r="O36" s="34">
        <f t="shared" si="3"/>
        <v>125.28</v>
      </c>
    </row>
    <row r="37" spans="1:31" ht="15.6" thickTop="1" thickBot="1" x14ac:dyDescent="0.35">
      <c r="A37" s="305"/>
      <c r="B37" s="64" t="s">
        <v>46</v>
      </c>
      <c r="C37" s="28"/>
      <c r="D37" s="28">
        <v>33.83</v>
      </c>
      <c r="E37" s="28">
        <v>33.83</v>
      </c>
      <c r="F37" s="28">
        <v>33.83</v>
      </c>
      <c r="G37" s="28">
        <v>33.83</v>
      </c>
      <c r="H37" s="28">
        <v>33.83</v>
      </c>
      <c r="I37" s="28">
        <v>33.83</v>
      </c>
      <c r="J37" s="28">
        <v>33.83</v>
      </c>
      <c r="K37" s="28">
        <v>33.83</v>
      </c>
      <c r="L37" s="28">
        <v>33.83</v>
      </c>
      <c r="M37" s="134">
        <v>33.83</v>
      </c>
      <c r="N37" s="40">
        <v>33.83</v>
      </c>
      <c r="O37" s="34">
        <f t="shared" si="3"/>
        <v>372.12999999999988</v>
      </c>
    </row>
    <row r="38" spans="1:31" ht="15.6" thickTop="1" thickBot="1" x14ac:dyDescent="0.35">
      <c r="A38" s="305"/>
      <c r="B38" s="62" t="s">
        <v>47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134"/>
      <c r="N38" s="122"/>
      <c r="O38" s="34">
        <f t="shared" si="3"/>
        <v>0</v>
      </c>
    </row>
    <row r="39" spans="1:31" ht="15.6" thickTop="1" thickBot="1" x14ac:dyDescent="0.35">
      <c r="A39" s="305"/>
      <c r="B39" s="62" t="s">
        <v>48</v>
      </c>
      <c r="C39" s="28"/>
      <c r="D39" s="28">
        <v>18.38</v>
      </c>
      <c r="E39" s="28">
        <v>94.99</v>
      </c>
      <c r="F39" s="28">
        <v>94.99</v>
      </c>
      <c r="G39" s="28">
        <v>96.94</v>
      </c>
      <c r="H39" s="28">
        <v>95.19</v>
      </c>
      <c r="I39" s="28">
        <v>98.19</v>
      </c>
      <c r="J39" s="28">
        <v>148.19</v>
      </c>
      <c r="K39" s="28">
        <v>223.88</v>
      </c>
      <c r="L39" s="28">
        <v>164.49</v>
      </c>
      <c r="M39" s="134">
        <v>164.04</v>
      </c>
      <c r="N39" s="122">
        <v>98.19</v>
      </c>
      <c r="O39" s="34">
        <f t="shared" si="3"/>
        <v>1297.4699999999998</v>
      </c>
    </row>
    <row r="40" spans="1:31" ht="15.6" thickTop="1" thickBot="1" x14ac:dyDescent="0.35">
      <c r="A40" s="305"/>
      <c r="B40" s="63" t="s">
        <v>49</v>
      </c>
      <c r="C40" s="28"/>
      <c r="D40" s="28"/>
      <c r="E40" s="28"/>
      <c r="F40" s="28"/>
      <c r="G40" s="28"/>
      <c r="H40" s="28"/>
      <c r="I40" s="28"/>
      <c r="J40" s="28"/>
      <c r="K40" s="115"/>
      <c r="L40" s="28"/>
      <c r="M40" s="134"/>
      <c r="N40" s="122"/>
      <c r="O40" s="34">
        <f t="shared" si="3"/>
        <v>0</v>
      </c>
    </row>
    <row r="41" spans="1:31" ht="15.6" thickTop="1" thickBot="1" x14ac:dyDescent="0.35">
      <c r="A41" s="305"/>
      <c r="B41" s="63" t="s">
        <v>50</v>
      </c>
      <c r="C41" s="28">
        <v>189.9</v>
      </c>
      <c r="D41" s="28">
        <v>189.9</v>
      </c>
      <c r="E41" s="28">
        <v>238.79</v>
      </c>
      <c r="F41" s="28">
        <v>189.9</v>
      </c>
      <c r="G41" s="28">
        <v>189.9</v>
      </c>
      <c r="H41" s="28">
        <v>189.9</v>
      </c>
      <c r="I41" s="28">
        <v>189.9</v>
      </c>
      <c r="J41" s="28">
        <v>189.9</v>
      </c>
      <c r="K41" s="28"/>
      <c r="L41" s="28"/>
      <c r="M41" s="134"/>
      <c r="N41" s="122"/>
      <c r="O41" s="34">
        <f t="shared" si="3"/>
        <v>1568.0900000000001</v>
      </c>
    </row>
    <row r="42" spans="1:31" ht="15.6" thickTop="1" thickBot="1" x14ac:dyDescent="0.35">
      <c r="A42" s="305"/>
      <c r="B42" s="64" t="s">
        <v>51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134"/>
      <c r="N42" s="122"/>
      <c r="O42" s="34">
        <f t="shared" si="3"/>
        <v>0</v>
      </c>
    </row>
    <row r="43" spans="1:31" ht="15.6" thickTop="1" thickBot="1" x14ac:dyDescent="0.35">
      <c r="A43" s="305"/>
      <c r="B43" s="64" t="s">
        <v>52</v>
      </c>
      <c r="C43" s="28">
        <v>2332.5500000000002</v>
      </c>
      <c r="D43" s="28">
        <v>558.67999999999995</v>
      </c>
      <c r="E43" s="28">
        <v>678.24</v>
      </c>
      <c r="F43" s="28">
        <v>597.70000000000005</v>
      </c>
      <c r="G43" s="28">
        <v>204.38</v>
      </c>
      <c r="H43" s="28">
        <v>21.3</v>
      </c>
      <c r="I43" s="28">
        <v>21.3</v>
      </c>
      <c r="J43" s="28">
        <v>21.55</v>
      </c>
      <c r="K43" s="28">
        <v>127.17</v>
      </c>
      <c r="L43" s="28">
        <v>127.17</v>
      </c>
      <c r="M43" s="134">
        <v>127.17</v>
      </c>
      <c r="N43" s="123"/>
      <c r="O43" s="34">
        <f t="shared" si="3"/>
        <v>4817.2100000000009</v>
      </c>
    </row>
    <row r="44" spans="1:31" ht="15.6" thickTop="1" thickBot="1" x14ac:dyDescent="0.35">
      <c r="A44" s="305"/>
      <c r="B44" s="64" t="s">
        <v>53</v>
      </c>
      <c r="C44" s="28"/>
      <c r="D44" s="28"/>
      <c r="E44" s="28"/>
      <c r="F44" s="28">
        <v>83.29</v>
      </c>
      <c r="G44" s="28">
        <v>83.29</v>
      </c>
      <c r="H44" s="28">
        <v>83.29</v>
      </c>
      <c r="I44" s="28">
        <v>83.29</v>
      </c>
      <c r="J44" s="28">
        <v>83.29</v>
      </c>
      <c r="K44" s="28">
        <v>83.29</v>
      </c>
      <c r="L44" s="28">
        <v>83.29</v>
      </c>
      <c r="M44" s="134">
        <v>83.29</v>
      </c>
      <c r="N44" s="55">
        <v>83.29</v>
      </c>
      <c r="O44" s="34">
        <f t="shared" si="3"/>
        <v>749.61</v>
      </c>
    </row>
    <row r="45" spans="1:31" ht="15.6" thickTop="1" thickBot="1" x14ac:dyDescent="0.35">
      <c r="A45" s="305"/>
      <c r="B45" s="64" t="s">
        <v>54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134">
        <v>166.79</v>
      </c>
      <c r="N45" s="123">
        <v>119.85</v>
      </c>
      <c r="O45" s="34"/>
    </row>
    <row r="46" spans="1:31" ht="15.6" thickTop="1" thickBot="1" x14ac:dyDescent="0.35">
      <c r="A46" s="306"/>
      <c r="B46" s="65" t="s">
        <v>55</v>
      </c>
      <c r="C46" s="28"/>
      <c r="D46" s="28">
        <v>76.13</v>
      </c>
      <c r="E46" s="28">
        <v>76.13</v>
      </c>
      <c r="F46" s="28">
        <v>76.13</v>
      </c>
      <c r="G46" s="28">
        <v>39.799999999999997</v>
      </c>
      <c r="H46" s="28">
        <v>39.799999999999997</v>
      </c>
      <c r="I46" s="28">
        <v>39.799999999999997</v>
      </c>
      <c r="J46" s="28">
        <v>39.799999999999997</v>
      </c>
      <c r="K46" s="28">
        <v>39.799999999999997</v>
      </c>
      <c r="L46" s="28">
        <v>39.799999999999997</v>
      </c>
      <c r="M46" s="134">
        <v>39.799999999999997</v>
      </c>
      <c r="N46" s="124"/>
      <c r="O46" s="34">
        <f t="shared" si="3"/>
        <v>506.99000000000007</v>
      </c>
    </row>
    <row r="47" spans="1:31" ht="15.6" thickTop="1" thickBot="1" x14ac:dyDescent="0.35">
      <c r="A47" s="24"/>
      <c r="B47" s="6"/>
      <c r="C47" s="106" t="s">
        <v>1</v>
      </c>
      <c r="D47" s="106" t="s">
        <v>2</v>
      </c>
      <c r="E47" s="106" t="s">
        <v>3</v>
      </c>
      <c r="F47" s="106" t="s">
        <v>4</v>
      </c>
      <c r="G47" s="106" t="s">
        <v>5</v>
      </c>
      <c r="H47" s="106" t="s">
        <v>6</v>
      </c>
      <c r="I47" s="106" t="s">
        <v>7</v>
      </c>
      <c r="J47" s="106" t="s">
        <v>8</v>
      </c>
      <c r="K47" s="106" t="s">
        <v>9</v>
      </c>
      <c r="L47" s="106" t="s">
        <v>10</v>
      </c>
      <c r="M47" s="130" t="s">
        <v>11</v>
      </c>
      <c r="N47" s="53" t="s">
        <v>12</v>
      </c>
      <c r="O47" s="38" t="s">
        <v>13</v>
      </c>
    </row>
    <row r="48" spans="1:31" ht="15.6" thickTop="1" thickBot="1" x14ac:dyDescent="0.35">
      <c r="A48" s="283" t="s">
        <v>56</v>
      </c>
      <c r="B48" s="284"/>
      <c r="C48" s="107">
        <f>SUM(C49:C61)</f>
        <v>858.2</v>
      </c>
      <c r="D48" s="107">
        <f t="shared" ref="D48:O48" si="4">SUM(D49:D61)</f>
        <v>211.94</v>
      </c>
      <c r="E48" s="107">
        <f t="shared" si="4"/>
        <v>529.39</v>
      </c>
      <c r="F48" s="107">
        <f t="shared" si="4"/>
        <v>653.88</v>
      </c>
      <c r="G48" s="107">
        <f t="shared" si="4"/>
        <v>1329.56</v>
      </c>
      <c r="H48" s="107">
        <f t="shared" si="4"/>
        <v>681.35</v>
      </c>
      <c r="I48" s="107">
        <f t="shared" si="4"/>
        <v>1236.54</v>
      </c>
      <c r="J48" s="107">
        <f t="shared" si="4"/>
        <v>615.06999999999994</v>
      </c>
      <c r="K48" s="107">
        <f t="shared" si="4"/>
        <v>1345.8</v>
      </c>
      <c r="L48" s="107">
        <f t="shared" si="4"/>
        <v>1100.71</v>
      </c>
      <c r="M48" s="131">
        <f t="shared" si="4"/>
        <v>1435.3200000000002</v>
      </c>
      <c r="N48" s="42">
        <f t="shared" si="4"/>
        <v>1243.74</v>
      </c>
      <c r="O48" s="32">
        <f t="shared" si="4"/>
        <v>11241.5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ht="15.6" thickTop="1" thickBot="1" x14ac:dyDescent="0.35">
      <c r="A49" s="307" t="s">
        <v>56</v>
      </c>
      <c r="B49" s="66" t="s">
        <v>57</v>
      </c>
      <c r="C49" s="28"/>
      <c r="D49" s="28"/>
      <c r="E49" s="28"/>
      <c r="F49" s="28"/>
      <c r="G49" s="28"/>
      <c r="H49" s="28"/>
      <c r="I49" s="28">
        <v>10</v>
      </c>
      <c r="J49" s="28"/>
      <c r="K49" s="28"/>
      <c r="L49" s="28"/>
      <c r="M49" s="134"/>
      <c r="N49" s="125"/>
      <c r="O49" s="33">
        <f t="shared" ref="O49:O61" si="5">SUM(C49:N49)</f>
        <v>10</v>
      </c>
    </row>
    <row r="50" spans="1:31" ht="15.6" thickTop="1" thickBot="1" x14ac:dyDescent="0.35">
      <c r="A50" s="307"/>
      <c r="B50" s="67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134"/>
      <c r="N50" s="122"/>
      <c r="O50" s="33">
        <f t="shared" si="5"/>
        <v>0</v>
      </c>
    </row>
    <row r="51" spans="1:31" ht="15.6" thickTop="1" thickBot="1" x14ac:dyDescent="0.35">
      <c r="A51" s="307"/>
      <c r="B51" s="67" t="s">
        <v>59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134"/>
      <c r="N51" s="122"/>
      <c r="O51" s="33">
        <f t="shared" si="5"/>
        <v>0</v>
      </c>
    </row>
    <row r="52" spans="1:31" ht="15.6" thickTop="1" thickBot="1" x14ac:dyDescent="0.35">
      <c r="A52" s="307"/>
      <c r="B52" s="67" t="s">
        <v>60</v>
      </c>
      <c r="C52" s="28">
        <v>703.52</v>
      </c>
      <c r="D52" s="28">
        <v>55.74</v>
      </c>
      <c r="E52" s="28">
        <v>278.85000000000002</v>
      </c>
      <c r="F52" s="28">
        <v>497.68</v>
      </c>
      <c r="G52" s="28">
        <v>733.58</v>
      </c>
      <c r="H52" s="28">
        <v>483.75</v>
      </c>
      <c r="I52" s="28">
        <v>914.83</v>
      </c>
      <c r="J52" s="28">
        <v>268.89</v>
      </c>
      <c r="K52" s="28">
        <v>649.13</v>
      </c>
      <c r="L52" s="28">
        <v>440.45</v>
      </c>
      <c r="M52" s="134">
        <v>443.52</v>
      </c>
      <c r="N52" s="122">
        <v>457.08</v>
      </c>
      <c r="O52" s="33">
        <f t="shared" si="5"/>
        <v>5927.02</v>
      </c>
    </row>
    <row r="53" spans="1:31" ht="15.6" thickTop="1" thickBot="1" x14ac:dyDescent="0.35">
      <c r="A53" s="307"/>
      <c r="B53" s="68" t="s">
        <v>61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134"/>
      <c r="N53" s="122"/>
      <c r="O53" s="33">
        <f t="shared" si="5"/>
        <v>0</v>
      </c>
    </row>
    <row r="54" spans="1:31" ht="15.6" thickTop="1" thickBot="1" x14ac:dyDescent="0.35">
      <c r="A54" s="307"/>
      <c r="B54" s="67" t="s">
        <v>62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134"/>
      <c r="N54" s="122"/>
      <c r="O54" s="33">
        <f t="shared" si="5"/>
        <v>0</v>
      </c>
    </row>
    <row r="55" spans="1:31" ht="15.6" thickTop="1" thickBot="1" x14ac:dyDescent="0.35">
      <c r="A55" s="307"/>
      <c r="B55" s="67" t="s">
        <v>63</v>
      </c>
      <c r="C55" s="28">
        <v>154.68</v>
      </c>
      <c r="D55" s="28">
        <v>156.19999999999999</v>
      </c>
      <c r="E55" s="28">
        <v>156.19999999999999</v>
      </c>
      <c r="F55" s="28">
        <v>156.19999999999999</v>
      </c>
      <c r="G55" s="28">
        <v>156.19999999999999</v>
      </c>
      <c r="H55" s="28">
        <v>156.19999999999999</v>
      </c>
      <c r="I55" s="28">
        <v>156.19999999999999</v>
      </c>
      <c r="J55" s="28">
        <v>156.19999999999999</v>
      </c>
      <c r="K55" s="28">
        <v>156.19999999999999</v>
      </c>
      <c r="L55" s="28">
        <v>162.94</v>
      </c>
      <c r="M55" s="134">
        <v>162.94</v>
      </c>
      <c r="N55" s="122">
        <v>165.18</v>
      </c>
      <c r="O55" s="33">
        <f t="shared" si="5"/>
        <v>1895.3400000000004</v>
      </c>
    </row>
    <row r="56" spans="1:31" ht="15.6" thickTop="1" thickBot="1" x14ac:dyDescent="0.35">
      <c r="A56" s="307"/>
      <c r="B56" s="67" t="s">
        <v>64</v>
      </c>
      <c r="C56" s="28"/>
      <c r="D56" s="28"/>
      <c r="E56" s="28">
        <v>94.34</v>
      </c>
      <c r="F56" s="28"/>
      <c r="G56" s="28">
        <v>439.78</v>
      </c>
      <c r="H56" s="28">
        <v>41.4</v>
      </c>
      <c r="I56" s="28">
        <v>155.51</v>
      </c>
      <c r="J56" s="28">
        <v>189.98</v>
      </c>
      <c r="K56" s="28">
        <v>405.47</v>
      </c>
      <c r="L56" s="28">
        <v>81.680000000000007</v>
      </c>
      <c r="M56" s="134">
        <v>290.95999999999998</v>
      </c>
      <c r="N56" s="122">
        <v>189.68</v>
      </c>
      <c r="O56" s="33">
        <f t="shared" si="5"/>
        <v>1888.8000000000002</v>
      </c>
    </row>
    <row r="57" spans="1:31" ht="15.6" thickTop="1" thickBot="1" x14ac:dyDescent="0.35">
      <c r="A57" s="307"/>
      <c r="B57" s="67" t="s">
        <v>65</v>
      </c>
      <c r="C57" s="28"/>
      <c r="D57" s="28"/>
      <c r="E57" s="28"/>
      <c r="F57" s="28"/>
      <c r="G57" s="28"/>
      <c r="H57" s="28"/>
      <c r="I57" s="28"/>
      <c r="J57" s="28"/>
      <c r="K57" s="28">
        <v>135</v>
      </c>
      <c r="L57" s="28">
        <v>405</v>
      </c>
      <c r="M57" s="134">
        <v>448</v>
      </c>
      <c r="N57" s="122">
        <v>352</v>
      </c>
      <c r="O57" s="33">
        <f t="shared" si="5"/>
        <v>1340</v>
      </c>
    </row>
    <row r="58" spans="1:31" ht="15.6" thickTop="1" thickBot="1" x14ac:dyDescent="0.35">
      <c r="A58" s="307"/>
      <c r="B58" s="69" t="s">
        <v>66</v>
      </c>
      <c r="C58" s="28"/>
      <c r="D58" s="28"/>
      <c r="E58" s="28"/>
      <c r="F58" s="28"/>
      <c r="G58" s="28"/>
      <c r="H58" s="28"/>
      <c r="I58" s="28"/>
      <c r="J58" s="28"/>
      <c r="K58" s="28"/>
      <c r="L58" s="28">
        <v>10.64</v>
      </c>
      <c r="M58" s="134">
        <v>39.9</v>
      </c>
      <c r="N58" s="122">
        <v>79.8</v>
      </c>
      <c r="O58" s="33">
        <f t="shared" si="5"/>
        <v>130.34</v>
      </c>
    </row>
    <row r="59" spans="1:31" ht="15.6" thickTop="1" thickBot="1" x14ac:dyDescent="0.35">
      <c r="A59" s="307"/>
      <c r="B59" s="69" t="s">
        <v>67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134">
        <v>50</v>
      </c>
      <c r="N59" s="122"/>
      <c r="O59" s="33">
        <f t="shared" si="5"/>
        <v>50</v>
      </c>
    </row>
    <row r="60" spans="1:31" ht="15.6" thickTop="1" thickBot="1" x14ac:dyDescent="0.35">
      <c r="A60" s="307"/>
      <c r="B60" s="69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134"/>
      <c r="N60" s="122"/>
      <c r="O60" s="33">
        <f t="shared" si="5"/>
        <v>0</v>
      </c>
    </row>
    <row r="61" spans="1:31" ht="15.6" thickTop="1" thickBot="1" x14ac:dyDescent="0.35">
      <c r="A61" s="308"/>
      <c r="B61" s="7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134"/>
      <c r="N61" s="122"/>
      <c r="O61" s="33">
        <f t="shared" si="5"/>
        <v>0</v>
      </c>
    </row>
    <row r="62" spans="1:31" ht="15.6" thickTop="1" thickBot="1" x14ac:dyDescent="0.35">
      <c r="A62" s="24"/>
      <c r="B62" s="6"/>
      <c r="C62" s="106" t="s">
        <v>1</v>
      </c>
      <c r="D62" s="106" t="s">
        <v>2</v>
      </c>
      <c r="E62" s="106" t="s">
        <v>3</v>
      </c>
      <c r="F62" s="106" t="s">
        <v>4</v>
      </c>
      <c r="G62" s="106" t="s">
        <v>5</v>
      </c>
      <c r="H62" s="106" t="s">
        <v>6</v>
      </c>
      <c r="I62" s="106" t="s">
        <v>7</v>
      </c>
      <c r="J62" s="106" t="s">
        <v>8</v>
      </c>
      <c r="K62" s="106" t="s">
        <v>9</v>
      </c>
      <c r="L62" s="106" t="s">
        <v>10</v>
      </c>
      <c r="M62" s="130" t="s">
        <v>11</v>
      </c>
      <c r="N62" s="52" t="s">
        <v>12</v>
      </c>
      <c r="O62" s="31" t="s">
        <v>13</v>
      </c>
    </row>
    <row r="63" spans="1:31" ht="15.6" thickTop="1" thickBot="1" x14ac:dyDescent="0.35">
      <c r="A63" s="283" t="s">
        <v>68</v>
      </c>
      <c r="B63" s="284"/>
      <c r="C63" s="107">
        <f>SUM(C64:C72)</f>
        <v>773.47</v>
      </c>
      <c r="D63" s="107">
        <f t="shared" ref="D63:O63" si="6">SUM(D64:D72)</f>
        <v>547.01</v>
      </c>
      <c r="E63" s="107">
        <f t="shared" si="6"/>
        <v>483.85</v>
      </c>
      <c r="F63" s="107">
        <f t="shared" si="6"/>
        <v>433.7</v>
      </c>
      <c r="G63" s="107">
        <f t="shared" si="6"/>
        <v>726.95</v>
      </c>
      <c r="H63" s="107">
        <f t="shared" si="6"/>
        <v>354.97</v>
      </c>
      <c r="I63" s="107">
        <f t="shared" si="6"/>
        <v>189.97</v>
      </c>
      <c r="J63" s="107">
        <f t="shared" si="6"/>
        <v>258.64</v>
      </c>
      <c r="K63" s="107">
        <f t="shared" si="6"/>
        <v>118.3</v>
      </c>
      <c r="L63" s="107">
        <f t="shared" si="6"/>
        <v>372.6</v>
      </c>
      <c r="M63" s="131">
        <f t="shared" si="6"/>
        <v>84.53</v>
      </c>
      <c r="N63" s="42">
        <f t="shared" si="6"/>
        <v>232.08</v>
      </c>
      <c r="O63" s="32">
        <f t="shared" si="6"/>
        <v>4576.07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ht="15.6" thickTop="1" thickBot="1" x14ac:dyDescent="0.35">
      <c r="A64" s="309" t="s">
        <v>68</v>
      </c>
      <c r="B64" s="71" t="s">
        <v>69</v>
      </c>
      <c r="C64" s="28">
        <v>114</v>
      </c>
      <c r="D64" s="28">
        <v>13.44</v>
      </c>
      <c r="E64" s="28">
        <v>71.900000000000006</v>
      </c>
      <c r="F64" s="28">
        <v>36.979999999999997</v>
      </c>
      <c r="G64" s="28">
        <v>52</v>
      </c>
      <c r="H64" s="28"/>
      <c r="I64" s="28"/>
      <c r="J64" s="28">
        <v>2</v>
      </c>
      <c r="K64" s="28">
        <v>29.14</v>
      </c>
      <c r="L64" s="28">
        <v>39</v>
      </c>
      <c r="M64" s="134">
        <v>0.38</v>
      </c>
      <c r="N64" s="125">
        <v>15</v>
      </c>
      <c r="O64" s="33">
        <f t="shared" ref="O64:O72" si="7">SUM(C64:N64)</f>
        <v>373.84</v>
      </c>
    </row>
    <row r="65" spans="1:31" ht="15.6" thickTop="1" thickBot="1" x14ac:dyDescent="0.35">
      <c r="A65" s="309"/>
      <c r="B65" s="71" t="s">
        <v>70</v>
      </c>
      <c r="C65" s="28">
        <v>59.98</v>
      </c>
      <c r="D65" s="28">
        <v>59.98</v>
      </c>
      <c r="E65" s="28">
        <v>59.98</v>
      </c>
      <c r="F65" s="28">
        <v>175.98</v>
      </c>
      <c r="G65" s="28">
        <v>59.98</v>
      </c>
      <c r="H65" s="28">
        <v>52.5</v>
      </c>
      <c r="I65" s="28"/>
      <c r="J65" s="28">
        <v>59.8</v>
      </c>
      <c r="K65" s="28"/>
      <c r="L65" s="28">
        <v>63.6</v>
      </c>
      <c r="M65" s="134"/>
      <c r="N65" s="122"/>
      <c r="O65" s="33">
        <f t="shared" si="7"/>
        <v>591.79999999999995</v>
      </c>
    </row>
    <row r="66" spans="1:31" ht="15.6" thickTop="1" thickBot="1" x14ac:dyDescent="0.35">
      <c r="A66" s="309"/>
      <c r="B66" s="72" t="s">
        <v>71</v>
      </c>
      <c r="C66" s="28">
        <v>599.49</v>
      </c>
      <c r="D66" s="28">
        <v>473.59</v>
      </c>
      <c r="E66" s="28">
        <v>351.97</v>
      </c>
      <c r="F66" s="28">
        <v>220.74</v>
      </c>
      <c r="G66" s="28">
        <v>614.97</v>
      </c>
      <c r="H66" s="28">
        <v>302.47000000000003</v>
      </c>
      <c r="I66" s="28">
        <v>189.97</v>
      </c>
      <c r="J66" s="28">
        <v>196.84</v>
      </c>
      <c r="K66" s="28">
        <v>89.16</v>
      </c>
      <c r="L66" s="28">
        <v>270</v>
      </c>
      <c r="M66" s="134">
        <v>84.15</v>
      </c>
      <c r="N66" s="122">
        <v>217.08</v>
      </c>
      <c r="O66" s="33">
        <f t="shared" si="7"/>
        <v>3610.4300000000003</v>
      </c>
    </row>
    <row r="67" spans="1:31" ht="15.6" thickTop="1" thickBot="1" x14ac:dyDescent="0.35">
      <c r="A67" s="309"/>
      <c r="B67" s="7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134"/>
      <c r="N67" s="122"/>
      <c r="O67" s="33">
        <f t="shared" si="7"/>
        <v>0</v>
      </c>
    </row>
    <row r="68" spans="1:31" ht="15.6" thickTop="1" thickBot="1" x14ac:dyDescent="0.35">
      <c r="A68" s="309"/>
      <c r="B68" s="7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134"/>
      <c r="N68" s="122"/>
      <c r="O68" s="33">
        <f t="shared" si="7"/>
        <v>0</v>
      </c>
    </row>
    <row r="69" spans="1:31" ht="15.6" thickTop="1" thickBot="1" x14ac:dyDescent="0.35">
      <c r="A69" s="309"/>
      <c r="B69" s="7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134"/>
      <c r="N69" s="122"/>
      <c r="O69" s="33">
        <f t="shared" si="7"/>
        <v>0</v>
      </c>
    </row>
    <row r="70" spans="1:31" ht="15.6" thickTop="1" thickBot="1" x14ac:dyDescent="0.35">
      <c r="A70" s="309"/>
      <c r="B70" s="7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134"/>
      <c r="N70" s="122"/>
      <c r="O70" s="33">
        <f t="shared" si="7"/>
        <v>0</v>
      </c>
    </row>
    <row r="71" spans="1:31" ht="15.6" thickTop="1" thickBot="1" x14ac:dyDescent="0.35">
      <c r="A71" s="309"/>
      <c r="B71" s="7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134"/>
      <c r="N71" s="122"/>
      <c r="O71" s="33">
        <f t="shared" si="7"/>
        <v>0</v>
      </c>
    </row>
    <row r="72" spans="1:31" ht="15.6" thickTop="1" thickBot="1" x14ac:dyDescent="0.35">
      <c r="A72" s="310"/>
      <c r="B72" s="74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134"/>
      <c r="N72" s="122"/>
      <c r="O72" s="33">
        <f t="shared" si="7"/>
        <v>0</v>
      </c>
    </row>
    <row r="73" spans="1:31" ht="15.6" thickTop="1" thickBot="1" x14ac:dyDescent="0.35">
      <c r="A73" s="24"/>
      <c r="B73" s="6"/>
      <c r="C73" s="106" t="s">
        <v>1</v>
      </c>
      <c r="D73" s="106" t="s">
        <v>2</v>
      </c>
      <c r="E73" s="106" t="s">
        <v>3</v>
      </c>
      <c r="F73" s="106" t="s">
        <v>4</v>
      </c>
      <c r="G73" s="106" t="s">
        <v>5</v>
      </c>
      <c r="H73" s="106" t="s">
        <v>6</v>
      </c>
      <c r="I73" s="106" t="s">
        <v>7</v>
      </c>
      <c r="J73" s="106" t="s">
        <v>8</v>
      </c>
      <c r="K73" s="106" t="s">
        <v>9</v>
      </c>
      <c r="L73" s="106" t="s">
        <v>10</v>
      </c>
      <c r="M73" s="130" t="s">
        <v>11</v>
      </c>
      <c r="N73" s="52" t="s">
        <v>12</v>
      </c>
      <c r="O73" s="31" t="s">
        <v>13</v>
      </c>
    </row>
    <row r="74" spans="1:31" ht="15.6" thickTop="1" thickBot="1" x14ac:dyDescent="0.35">
      <c r="A74" s="283" t="s">
        <v>72</v>
      </c>
      <c r="B74" s="284"/>
      <c r="C74" s="107">
        <f>SUM(C75:C91)</f>
        <v>1603.7200000000003</v>
      </c>
      <c r="D74" s="107">
        <f t="shared" ref="D74:N74" si="8">SUM(D75:D91)</f>
        <v>342.95</v>
      </c>
      <c r="E74" s="107">
        <f t="shared" si="8"/>
        <v>449.64</v>
      </c>
      <c r="F74" s="107">
        <f t="shared" si="8"/>
        <v>490.01</v>
      </c>
      <c r="G74" s="107">
        <f t="shared" si="8"/>
        <v>640.07999999999993</v>
      </c>
      <c r="H74" s="107">
        <f t="shared" si="8"/>
        <v>551.12</v>
      </c>
      <c r="I74" s="107">
        <f t="shared" si="8"/>
        <v>563.99</v>
      </c>
      <c r="J74" s="107">
        <f t="shared" si="8"/>
        <v>705.84999999999991</v>
      </c>
      <c r="K74" s="107">
        <f t="shared" si="8"/>
        <v>585.78</v>
      </c>
      <c r="L74" s="107">
        <f t="shared" si="8"/>
        <v>595.21</v>
      </c>
      <c r="M74" s="131">
        <f t="shared" si="8"/>
        <v>646.92999999999995</v>
      </c>
      <c r="N74" s="42">
        <f t="shared" si="8"/>
        <v>758.86</v>
      </c>
      <c r="O74" s="32">
        <f t="shared" ref="O74:O91" si="9">SUM(C74:N74)</f>
        <v>7934.14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ht="15.6" thickTop="1" thickBot="1" x14ac:dyDescent="0.35">
      <c r="A75" s="295" t="s">
        <v>72</v>
      </c>
      <c r="B75" s="75" t="s">
        <v>73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135"/>
      <c r="N75" s="126"/>
      <c r="O75" s="43">
        <f t="shared" si="9"/>
        <v>0</v>
      </c>
    </row>
    <row r="76" spans="1:31" ht="15.6" thickTop="1" thickBot="1" x14ac:dyDescent="0.35">
      <c r="A76" s="295"/>
      <c r="B76" s="75" t="s">
        <v>74</v>
      </c>
      <c r="C76" s="108">
        <v>620.44000000000005</v>
      </c>
      <c r="D76" s="108">
        <v>57.15</v>
      </c>
      <c r="E76" s="29">
        <v>107.41</v>
      </c>
      <c r="F76" s="29"/>
      <c r="G76" s="114">
        <v>253.89</v>
      </c>
      <c r="H76" s="114"/>
      <c r="I76" s="29">
        <v>120.66</v>
      </c>
      <c r="J76" s="29">
        <v>170.79</v>
      </c>
      <c r="K76" s="29"/>
      <c r="L76" s="29"/>
      <c r="M76" s="135"/>
      <c r="N76" s="127">
        <v>212.09</v>
      </c>
      <c r="O76" s="35">
        <f t="shared" si="9"/>
        <v>1542.4299999999998</v>
      </c>
    </row>
    <row r="77" spans="1:31" ht="15.6" thickTop="1" thickBot="1" x14ac:dyDescent="0.35">
      <c r="A77" s="295"/>
      <c r="B77" s="76" t="s">
        <v>75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135"/>
      <c r="N77" s="127"/>
      <c r="O77" s="35">
        <f t="shared" si="9"/>
        <v>0</v>
      </c>
    </row>
    <row r="78" spans="1:31" ht="15.6" thickTop="1" thickBot="1" x14ac:dyDescent="0.35">
      <c r="A78" s="295"/>
      <c r="B78" s="76" t="s">
        <v>76</v>
      </c>
      <c r="C78" s="29">
        <v>232.2</v>
      </c>
      <c r="D78" s="29">
        <v>12</v>
      </c>
      <c r="E78" s="29"/>
      <c r="F78" s="29">
        <v>6</v>
      </c>
      <c r="G78" s="29">
        <v>30</v>
      </c>
      <c r="H78" s="29"/>
      <c r="I78" s="29"/>
      <c r="J78" s="29">
        <v>20.6</v>
      </c>
      <c r="K78" s="29">
        <v>66</v>
      </c>
      <c r="L78" s="29"/>
      <c r="M78" s="135"/>
      <c r="N78" s="127"/>
      <c r="O78" s="35">
        <f t="shared" si="9"/>
        <v>366.8</v>
      </c>
    </row>
    <row r="79" spans="1:31" ht="15.6" thickTop="1" thickBot="1" x14ac:dyDescent="0.35">
      <c r="A79" s="295"/>
      <c r="B79" s="76" t="s">
        <v>77</v>
      </c>
      <c r="C79" s="108">
        <v>522.08000000000004</v>
      </c>
      <c r="D79" s="108"/>
      <c r="E79" s="29"/>
      <c r="F79" s="29"/>
      <c r="G79" s="29"/>
      <c r="H79" s="29"/>
      <c r="I79" s="29"/>
      <c r="J79" s="29"/>
      <c r="K79" s="29"/>
      <c r="L79" s="29"/>
      <c r="M79" s="135"/>
      <c r="N79" s="127"/>
      <c r="O79" s="35">
        <f t="shared" si="9"/>
        <v>522.08000000000004</v>
      </c>
    </row>
    <row r="80" spans="1:31" ht="15.6" thickTop="1" thickBot="1" x14ac:dyDescent="0.35">
      <c r="A80" s="295"/>
      <c r="B80" s="76" t="s">
        <v>78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135"/>
      <c r="N80" s="127"/>
      <c r="O80" s="35">
        <f t="shared" si="9"/>
        <v>0</v>
      </c>
    </row>
    <row r="81" spans="1:31" ht="15.6" thickTop="1" thickBot="1" x14ac:dyDescent="0.35">
      <c r="A81" s="295"/>
      <c r="B81" s="76" t="s">
        <v>79</v>
      </c>
      <c r="C81" s="114">
        <v>85</v>
      </c>
      <c r="D81" s="114"/>
      <c r="E81" s="114">
        <v>70</v>
      </c>
      <c r="F81" s="114"/>
      <c r="G81" s="114"/>
      <c r="H81" s="114">
        <v>105</v>
      </c>
      <c r="I81" s="29"/>
      <c r="J81" s="29">
        <v>50</v>
      </c>
      <c r="K81" s="29"/>
      <c r="L81" s="29"/>
      <c r="M81" s="135"/>
      <c r="N81" s="127">
        <v>50</v>
      </c>
      <c r="O81" s="35">
        <f t="shared" si="9"/>
        <v>360</v>
      </c>
    </row>
    <row r="82" spans="1:31" ht="15.6" thickTop="1" thickBot="1" x14ac:dyDescent="0.35">
      <c r="A82" s="295"/>
      <c r="B82" s="76" t="s">
        <v>80</v>
      </c>
      <c r="C82" s="29">
        <v>40</v>
      </c>
      <c r="D82" s="29">
        <v>10</v>
      </c>
      <c r="E82" s="29"/>
      <c r="F82" s="29"/>
      <c r="G82" s="29">
        <v>19.899999999999999</v>
      </c>
      <c r="H82" s="29"/>
      <c r="I82" s="29"/>
      <c r="J82" s="29">
        <v>41</v>
      </c>
      <c r="K82" s="29"/>
      <c r="L82" s="29"/>
      <c r="M82" s="135"/>
      <c r="N82" s="127"/>
      <c r="O82" s="35">
        <f t="shared" si="9"/>
        <v>110.9</v>
      </c>
    </row>
    <row r="83" spans="1:31" ht="15.6" thickTop="1" thickBot="1" x14ac:dyDescent="0.35">
      <c r="A83" s="295"/>
      <c r="B83" s="76" t="s">
        <v>81</v>
      </c>
      <c r="C83" s="29"/>
      <c r="D83" s="29"/>
      <c r="E83" s="29"/>
      <c r="F83" s="29">
        <v>156.18</v>
      </c>
      <c r="G83" s="29"/>
      <c r="H83" s="29"/>
      <c r="I83" s="29"/>
      <c r="J83" s="29"/>
      <c r="K83" s="29"/>
      <c r="L83" s="29"/>
      <c r="M83" s="135"/>
      <c r="N83" s="127"/>
      <c r="O83" s="35">
        <f t="shared" si="9"/>
        <v>156.18</v>
      </c>
    </row>
    <row r="84" spans="1:31" ht="15.6" thickTop="1" thickBot="1" x14ac:dyDescent="0.35">
      <c r="A84" s="295"/>
      <c r="B84" s="76" t="s">
        <v>82</v>
      </c>
      <c r="C84" s="29"/>
      <c r="D84" s="29">
        <v>33.299999999999997</v>
      </c>
      <c r="E84" s="29">
        <v>9.4499999999999993</v>
      </c>
      <c r="F84" s="29">
        <v>15.3</v>
      </c>
      <c r="G84" s="29">
        <v>34.15</v>
      </c>
      <c r="H84" s="29">
        <v>47.9</v>
      </c>
      <c r="I84" s="29">
        <v>26.65</v>
      </c>
      <c r="J84" s="29">
        <v>18.45</v>
      </c>
      <c r="K84" s="29">
        <v>67.900000000000006</v>
      </c>
      <c r="L84" s="29">
        <v>101.85</v>
      </c>
      <c r="M84" s="135">
        <v>15.3</v>
      </c>
      <c r="N84" s="127"/>
      <c r="O84" s="35">
        <f t="shared" si="9"/>
        <v>370.25</v>
      </c>
    </row>
    <row r="85" spans="1:31" ht="15.6" thickTop="1" thickBot="1" x14ac:dyDescent="0.35">
      <c r="A85" s="295"/>
      <c r="B85" s="76" t="s">
        <v>83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135"/>
      <c r="N85" s="127"/>
      <c r="O85" s="35">
        <f t="shared" si="9"/>
        <v>0</v>
      </c>
    </row>
    <row r="86" spans="1:31" ht="15.6" thickTop="1" thickBot="1" x14ac:dyDescent="0.35">
      <c r="A86" s="295"/>
      <c r="B86" s="76" t="s">
        <v>84</v>
      </c>
      <c r="C86" s="29">
        <v>22</v>
      </c>
      <c r="D86" s="29">
        <v>4.4000000000000004</v>
      </c>
      <c r="E86" s="29"/>
      <c r="F86" s="29"/>
      <c r="G86" s="29">
        <v>26.4</v>
      </c>
      <c r="H86" s="29"/>
      <c r="I86" s="29"/>
      <c r="J86" s="29">
        <v>22</v>
      </c>
      <c r="K86" s="29"/>
      <c r="L86" s="29"/>
      <c r="M86" s="135"/>
      <c r="N86" s="127"/>
      <c r="O86" s="35">
        <f t="shared" si="9"/>
        <v>74.8</v>
      </c>
    </row>
    <row r="87" spans="1:31" ht="15.6" thickTop="1" thickBot="1" x14ac:dyDescent="0.35">
      <c r="A87" s="295"/>
      <c r="B87" s="76" t="s">
        <v>85</v>
      </c>
      <c r="C87" s="29">
        <v>52</v>
      </c>
      <c r="D87" s="29"/>
      <c r="E87" s="29"/>
      <c r="F87" s="29"/>
      <c r="G87" s="29"/>
      <c r="H87" s="29"/>
      <c r="I87" s="29"/>
      <c r="J87" s="29"/>
      <c r="K87" s="29"/>
      <c r="L87" s="29"/>
      <c r="M87" s="135"/>
      <c r="N87" s="127"/>
      <c r="O87" s="35">
        <f t="shared" si="9"/>
        <v>52</v>
      </c>
    </row>
    <row r="88" spans="1:31" ht="15.6" thickTop="1" thickBot="1" x14ac:dyDescent="0.35">
      <c r="A88" s="295"/>
      <c r="B88" s="77" t="s">
        <v>86</v>
      </c>
      <c r="C88" s="29">
        <v>30</v>
      </c>
      <c r="D88" s="116">
        <v>226.1</v>
      </c>
      <c r="E88" s="116">
        <v>262.77999999999997</v>
      </c>
      <c r="F88" s="116">
        <v>268.02999999999997</v>
      </c>
      <c r="G88" s="116">
        <v>275.74</v>
      </c>
      <c r="H88" s="116">
        <v>398.22</v>
      </c>
      <c r="I88" s="117">
        <v>416.68</v>
      </c>
      <c r="J88" s="118">
        <v>383.01</v>
      </c>
      <c r="K88" s="118">
        <v>446.88</v>
      </c>
      <c r="L88" s="118">
        <v>463.36</v>
      </c>
      <c r="M88" s="135">
        <v>631.63</v>
      </c>
      <c r="N88" s="127">
        <v>496.77</v>
      </c>
      <c r="O88" s="35">
        <f t="shared" si="9"/>
        <v>4299.2000000000007</v>
      </c>
    </row>
    <row r="89" spans="1:31" ht="15.6" thickTop="1" thickBot="1" x14ac:dyDescent="0.35">
      <c r="A89" s="295"/>
      <c r="B89" s="76" t="s">
        <v>87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135"/>
      <c r="N89" s="127"/>
      <c r="O89" s="35">
        <f t="shared" si="9"/>
        <v>0</v>
      </c>
    </row>
    <row r="90" spans="1:31" ht="15.6" thickTop="1" thickBot="1" x14ac:dyDescent="0.35">
      <c r="A90" s="295"/>
      <c r="B90" s="111" t="s">
        <v>88</v>
      </c>
      <c r="C90" s="29"/>
      <c r="D90" s="29"/>
      <c r="E90" s="29"/>
      <c r="F90" s="29">
        <v>14.5</v>
      </c>
      <c r="G90" s="29"/>
      <c r="H90" s="29"/>
      <c r="I90" s="29"/>
      <c r="J90" s="29"/>
      <c r="K90" s="29">
        <v>5</v>
      </c>
      <c r="L90" s="29">
        <v>30</v>
      </c>
      <c r="M90" s="135"/>
      <c r="N90" s="127"/>
      <c r="O90" s="112"/>
    </row>
    <row r="91" spans="1:31" ht="15.6" thickTop="1" thickBot="1" x14ac:dyDescent="0.35">
      <c r="A91" s="296"/>
      <c r="B91" s="78" t="s">
        <v>89</v>
      </c>
      <c r="C91" s="29"/>
      <c r="D91" s="29"/>
      <c r="E91" s="29"/>
      <c r="F91" s="29">
        <v>30</v>
      </c>
      <c r="G91" s="29"/>
      <c r="H91" s="29"/>
      <c r="I91" s="29"/>
      <c r="J91" s="29"/>
      <c r="K91" s="29"/>
      <c r="L91" s="29"/>
      <c r="M91" s="135"/>
      <c r="N91" s="127"/>
      <c r="O91" s="37">
        <f t="shared" si="9"/>
        <v>30</v>
      </c>
    </row>
    <row r="92" spans="1:31" ht="15.6" thickTop="1" thickBot="1" x14ac:dyDescent="0.35">
      <c r="A92" s="24"/>
      <c r="B92" s="6"/>
      <c r="C92" s="106" t="s">
        <v>1</v>
      </c>
      <c r="D92" s="106" t="s">
        <v>2</v>
      </c>
      <c r="E92" s="106" t="s">
        <v>3</v>
      </c>
      <c r="F92" s="106" t="s">
        <v>4</v>
      </c>
      <c r="G92" s="106" t="s">
        <v>5</v>
      </c>
      <c r="H92" s="106" t="s">
        <v>6</v>
      </c>
      <c r="I92" s="106" t="s">
        <v>7</v>
      </c>
      <c r="J92" s="106" t="s">
        <v>8</v>
      </c>
      <c r="K92" s="106" t="s">
        <v>9</v>
      </c>
      <c r="L92" s="106" t="s">
        <v>10</v>
      </c>
      <c r="M92" s="130" t="s">
        <v>11</v>
      </c>
      <c r="N92" s="52" t="s">
        <v>12</v>
      </c>
      <c r="O92" s="38" t="s">
        <v>13</v>
      </c>
    </row>
    <row r="93" spans="1:31" ht="15.6" thickTop="1" thickBot="1" x14ac:dyDescent="0.35">
      <c r="A93" s="283" t="s">
        <v>90</v>
      </c>
      <c r="B93" s="284"/>
      <c r="C93" s="107">
        <f>SUM(C94:C116)</f>
        <v>897.78</v>
      </c>
      <c r="D93" s="107">
        <f t="shared" ref="D93:O93" si="10">SUM(D94:D116)</f>
        <v>690.9</v>
      </c>
      <c r="E93" s="107">
        <f t="shared" si="10"/>
        <v>1179.25</v>
      </c>
      <c r="F93" s="107">
        <f t="shared" si="10"/>
        <v>1629.2600000000002</v>
      </c>
      <c r="G93" s="107">
        <f t="shared" si="10"/>
        <v>1354.93</v>
      </c>
      <c r="H93" s="107">
        <f t="shared" si="10"/>
        <v>1334.1000000000001</v>
      </c>
      <c r="I93" s="107">
        <f t="shared" si="10"/>
        <v>1541.27</v>
      </c>
      <c r="J93" s="107">
        <f t="shared" si="10"/>
        <v>1532.7700000000002</v>
      </c>
      <c r="K93" s="107">
        <f t="shared" si="10"/>
        <v>2058.2600000000002</v>
      </c>
      <c r="L93" s="107">
        <f t="shared" si="10"/>
        <v>1663.0200000000002</v>
      </c>
      <c r="M93" s="131">
        <f t="shared" si="10"/>
        <v>1765.5800000000002</v>
      </c>
      <c r="N93" s="42">
        <f t="shared" si="10"/>
        <v>1583.64</v>
      </c>
      <c r="O93" s="32">
        <f t="shared" si="10"/>
        <v>16843.760000000002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ht="15.6" thickTop="1" thickBot="1" x14ac:dyDescent="0.35">
      <c r="A94" s="293" t="s">
        <v>90</v>
      </c>
      <c r="B94" s="79" t="s">
        <v>91</v>
      </c>
      <c r="C94" s="29">
        <v>60</v>
      </c>
      <c r="D94" s="29"/>
      <c r="E94" s="29"/>
      <c r="F94" s="29"/>
      <c r="G94" s="29">
        <v>80</v>
      </c>
      <c r="H94" s="29"/>
      <c r="I94" s="29"/>
      <c r="J94" s="29"/>
      <c r="K94" s="29">
        <v>505.48</v>
      </c>
      <c r="L94" s="29">
        <v>505.48</v>
      </c>
      <c r="M94" s="135">
        <v>205.48</v>
      </c>
      <c r="N94" s="126">
        <v>205.48</v>
      </c>
      <c r="O94" s="33">
        <f t="shared" ref="O94:O116" si="11">SUM(C94:N94)</f>
        <v>1561.92</v>
      </c>
    </row>
    <row r="95" spans="1:31" ht="15.6" thickTop="1" thickBot="1" x14ac:dyDescent="0.35">
      <c r="A95" s="293"/>
      <c r="B95" s="79" t="s">
        <v>92</v>
      </c>
      <c r="C95" s="29"/>
      <c r="D95" s="29"/>
      <c r="E95" s="29">
        <v>74.5</v>
      </c>
      <c r="F95" s="29">
        <v>184.5</v>
      </c>
      <c r="G95" s="29"/>
      <c r="H95" s="29"/>
      <c r="I95" s="29">
        <v>79</v>
      </c>
      <c r="J95" s="29"/>
      <c r="K95" s="29"/>
      <c r="L95" s="29">
        <v>49</v>
      </c>
      <c r="M95" s="135"/>
      <c r="N95" s="126"/>
      <c r="O95" s="33"/>
    </row>
    <row r="96" spans="1:31" ht="15.6" thickTop="1" thickBot="1" x14ac:dyDescent="0.35">
      <c r="A96" s="293"/>
      <c r="B96" s="80" t="s">
        <v>93</v>
      </c>
      <c r="C96" s="29"/>
      <c r="D96" s="29"/>
      <c r="E96" s="29">
        <v>31.3</v>
      </c>
      <c r="F96" s="29"/>
      <c r="G96" s="29"/>
      <c r="H96" s="29"/>
      <c r="I96" s="29">
        <v>66.16</v>
      </c>
      <c r="J96" s="29"/>
      <c r="K96" s="29"/>
      <c r="L96" s="29"/>
      <c r="M96" s="135"/>
      <c r="N96" s="127"/>
      <c r="O96" s="34">
        <f t="shared" si="11"/>
        <v>97.46</v>
      </c>
    </row>
    <row r="97" spans="1:15" ht="15.6" thickTop="1" thickBot="1" x14ac:dyDescent="0.35">
      <c r="A97" s="293"/>
      <c r="B97" s="80" t="s">
        <v>94</v>
      </c>
      <c r="C97" s="29"/>
      <c r="D97" s="29">
        <v>10</v>
      </c>
      <c r="E97" s="29"/>
      <c r="F97" s="29">
        <v>131</v>
      </c>
      <c r="G97" s="29">
        <v>20</v>
      </c>
      <c r="H97" s="29">
        <v>20</v>
      </c>
      <c r="I97" s="29"/>
      <c r="J97" s="29">
        <v>10</v>
      </c>
      <c r="K97" s="29">
        <v>27.1</v>
      </c>
      <c r="L97" s="29">
        <v>18.899999999999999</v>
      </c>
      <c r="M97" s="135">
        <v>10</v>
      </c>
      <c r="N97" s="127">
        <v>147.27000000000001</v>
      </c>
      <c r="O97" s="34">
        <f t="shared" si="11"/>
        <v>394.27</v>
      </c>
    </row>
    <row r="98" spans="1:15" ht="15.6" thickTop="1" thickBot="1" x14ac:dyDescent="0.35">
      <c r="A98" s="293"/>
      <c r="B98" s="80" t="s">
        <v>95</v>
      </c>
      <c r="C98" s="29"/>
      <c r="D98" s="29"/>
      <c r="E98" s="29"/>
      <c r="F98" s="29">
        <v>80</v>
      </c>
      <c r="G98" s="29"/>
      <c r="H98" s="29"/>
      <c r="I98" s="29"/>
      <c r="J98" s="29"/>
      <c r="K98" s="29"/>
      <c r="L98" s="29"/>
      <c r="M98" s="135"/>
      <c r="N98" s="127"/>
      <c r="O98" s="34">
        <f t="shared" si="11"/>
        <v>80</v>
      </c>
    </row>
    <row r="99" spans="1:15" ht="15.6" thickTop="1" thickBot="1" x14ac:dyDescent="0.35">
      <c r="A99" s="293"/>
      <c r="B99" s="80" t="s">
        <v>96</v>
      </c>
      <c r="C99" s="29">
        <v>28</v>
      </c>
      <c r="D99" s="29">
        <v>48.5</v>
      </c>
      <c r="E99" s="29">
        <v>20</v>
      </c>
      <c r="F99" s="29">
        <v>28</v>
      </c>
      <c r="G99" s="29">
        <v>48.5</v>
      </c>
      <c r="H99" s="29"/>
      <c r="I99" s="29">
        <v>35</v>
      </c>
      <c r="J99" s="29"/>
      <c r="K99" s="29">
        <v>25</v>
      </c>
      <c r="L99" s="29">
        <v>10.5</v>
      </c>
      <c r="M99" s="135"/>
      <c r="N99" s="127">
        <v>41.5</v>
      </c>
      <c r="O99" s="34">
        <f t="shared" si="11"/>
        <v>285</v>
      </c>
    </row>
    <row r="100" spans="1:15" ht="15.6" thickTop="1" thickBot="1" x14ac:dyDescent="0.35">
      <c r="A100" s="293"/>
      <c r="B100" s="80" t="s">
        <v>21</v>
      </c>
      <c r="C100" s="29">
        <v>132.9</v>
      </c>
      <c r="D100" s="29">
        <v>94.15</v>
      </c>
      <c r="E100" s="29">
        <v>38.15</v>
      </c>
      <c r="F100" s="29">
        <v>34.159999999999997</v>
      </c>
      <c r="G100" s="29">
        <v>34.159999999999997</v>
      </c>
      <c r="H100" s="29">
        <v>34.159999999999997</v>
      </c>
      <c r="I100" s="29">
        <v>49.16</v>
      </c>
      <c r="J100" s="29">
        <v>28.9</v>
      </c>
      <c r="K100" s="29">
        <v>202.77</v>
      </c>
      <c r="L100" s="29"/>
      <c r="M100" s="135">
        <v>22.5</v>
      </c>
      <c r="N100" s="127">
        <v>75</v>
      </c>
      <c r="O100" s="34">
        <f t="shared" si="11"/>
        <v>746.00999999999988</v>
      </c>
    </row>
    <row r="101" spans="1:15" ht="15.6" thickTop="1" thickBot="1" x14ac:dyDescent="0.35">
      <c r="A101" s="293"/>
      <c r="B101" s="80" t="s">
        <v>97</v>
      </c>
      <c r="C101" s="29">
        <v>9.4499999999999993</v>
      </c>
      <c r="D101" s="29"/>
      <c r="E101" s="29">
        <v>53.4</v>
      </c>
      <c r="F101" s="29">
        <v>22.8</v>
      </c>
      <c r="G101" s="29">
        <v>328.27</v>
      </c>
      <c r="H101" s="29">
        <v>154.80000000000001</v>
      </c>
      <c r="I101" s="29">
        <v>76.2</v>
      </c>
      <c r="J101" s="29">
        <v>138.88999999999999</v>
      </c>
      <c r="K101" s="29">
        <v>2.5</v>
      </c>
      <c r="L101" s="29">
        <v>125.73</v>
      </c>
      <c r="M101" s="135">
        <v>24.23</v>
      </c>
      <c r="N101" s="127">
        <v>49.03</v>
      </c>
      <c r="O101" s="34">
        <f t="shared" si="11"/>
        <v>985.30000000000007</v>
      </c>
    </row>
    <row r="102" spans="1:15" ht="15.6" thickTop="1" thickBot="1" x14ac:dyDescent="0.35">
      <c r="A102" s="293"/>
      <c r="B102" s="80" t="s">
        <v>98</v>
      </c>
      <c r="C102" s="29">
        <v>177</v>
      </c>
      <c r="D102" s="29">
        <v>132</v>
      </c>
      <c r="E102" s="29"/>
      <c r="F102" s="29">
        <v>205</v>
      </c>
      <c r="G102" s="29"/>
      <c r="H102" s="29">
        <v>115</v>
      </c>
      <c r="I102" s="29">
        <v>40</v>
      </c>
      <c r="J102" s="29"/>
      <c r="K102" s="29"/>
      <c r="L102" s="29"/>
      <c r="M102" s="135"/>
      <c r="N102" s="127"/>
      <c r="O102" s="34">
        <f t="shared" si="11"/>
        <v>669</v>
      </c>
    </row>
    <row r="103" spans="1:15" ht="15.6" thickTop="1" thickBot="1" x14ac:dyDescent="0.35">
      <c r="A103" s="293"/>
      <c r="B103" s="80" t="s">
        <v>99</v>
      </c>
      <c r="C103" s="29"/>
      <c r="D103" s="29">
        <v>40</v>
      </c>
      <c r="E103" s="29"/>
      <c r="F103" s="29"/>
      <c r="G103" s="29"/>
      <c r="H103" s="29"/>
      <c r="I103" s="29"/>
      <c r="J103" s="29"/>
      <c r="K103" s="29"/>
      <c r="L103" s="29"/>
      <c r="M103" s="135">
        <v>352</v>
      </c>
      <c r="N103" s="127"/>
      <c r="O103" s="34">
        <f t="shared" si="11"/>
        <v>392</v>
      </c>
    </row>
    <row r="104" spans="1:15" ht="15.6" thickTop="1" thickBot="1" x14ac:dyDescent="0.35">
      <c r="A104" s="293"/>
      <c r="B104" s="80" t="s">
        <v>100</v>
      </c>
      <c r="C104" s="29">
        <v>161.43</v>
      </c>
      <c r="D104" s="29">
        <v>161.43</v>
      </c>
      <c r="E104" s="29">
        <v>161.43</v>
      </c>
      <c r="F104" s="29">
        <v>161.43</v>
      </c>
      <c r="G104" s="29">
        <v>161.43</v>
      </c>
      <c r="H104" s="29">
        <v>177.57</v>
      </c>
      <c r="I104" s="29">
        <v>177.57</v>
      </c>
      <c r="J104" s="29">
        <v>177.57</v>
      </c>
      <c r="K104" s="29">
        <v>177.57</v>
      </c>
      <c r="L104" s="29">
        <v>177.57</v>
      </c>
      <c r="M104" s="135">
        <v>177.57</v>
      </c>
      <c r="N104" s="41">
        <v>177.57</v>
      </c>
      <c r="O104" s="34">
        <f t="shared" si="11"/>
        <v>2050.14</v>
      </c>
    </row>
    <row r="105" spans="1:15" ht="15.6" thickTop="1" thickBot="1" x14ac:dyDescent="0.35">
      <c r="A105" s="293"/>
      <c r="B105" s="80" t="s">
        <v>101</v>
      </c>
      <c r="C105" s="29">
        <v>259</v>
      </c>
      <c r="D105" s="29">
        <v>137.82</v>
      </c>
      <c r="E105" s="29">
        <v>560.32000000000005</v>
      </c>
      <c r="F105" s="29">
        <v>492.32</v>
      </c>
      <c r="G105" s="29">
        <v>392.52</v>
      </c>
      <c r="H105" s="29">
        <v>592.41999999999996</v>
      </c>
      <c r="I105" s="29">
        <v>659.93</v>
      </c>
      <c r="J105" s="29">
        <v>560.1</v>
      </c>
      <c r="K105" s="29">
        <v>442.16</v>
      </c>
      <c r="L105" s="29">
        <v>330.06</v>
      </c>
      <c r="M105" s="135">
        <v>493.89</v>
      </c>
      <c r="N105" s="41">
        <v>449.51</v>
      </c>
      <c r="O105" s="34">
        <f t="shared" si="11"/>
        <v>5370.0500000000011</v>
      </c>
    </row>
    <row r="106" spans="1:15" ht="15.6" thickTop="1" thickBot="1" x14ac:dyDescent="0.35">
      <c r="A106" s="293"/>
      <c r="B106" s="80" t="s">
        <v>102</v>
      </c>
      <c r="C106" s="29">
        <v>70</v>
      </c>
      <c r="D106" s="29"/>
      <c r="E106" s="29"/>
      <c r="F106" s="29"/>
      <c r="G106" s="29"/>
      <c r="H106" s="29"/>
      <c r="I106" s="29">
        <v>40</v>
      </c>
      <c r="J106" s="29"/>
      <c r="K106" s="29">
        <v>25</v>
      </c>
      <c r="L106" s="29"/>
      <c r="M106" s="135"/>
      <c r="N106" s="127"/>
      <c r="O106" s="34">
        <f t="shared" si="11"/>
        <v>135</v>
      </c>
    </row>
    <row r="107" spans="1:15" ht="15.6" thickTop="1" thickBot="1" x14ac:dyDescent="0.35">
      <c r="A107" s="293"/>
      <c r="B107" s="80" t="s">
        <v>103</v>
      </c>
      <c r="C107" s="29"/>
      <c r="D107" s="29"/>
      <c r="E107" s="29">
        <v>112.15</v>
      </c>
      <c r="F107" s="29">
        <v>112.15</v>
      </c>
      <c r="G107" s="29">
        <v>112.15</v>
      </c>
      <c r="H107" s="29">
        <v>112.15</v>
      </c>
      <c r="I107" s="29">
        <v>112.15</v>
      </c>
      <c r="J107" s="29">
        <v>112.15</v>
      </c>
      <c r="K107" s="29">
        <v>112.15</v>
      </c>
      <c r="L107" s="29">
        <v>112.15</v>
      </c>
      <c r="M107" s="135">
        <v>112.15</v>
      </c>
      <c r="N107" s="41">
        <v>112.15</v>
      </c>
      <c r="O107" s="34">
        <f t="shared" si="11"/>
        <v>1121.5</v>
      </c>
    </row>
    <row r="108" spans="1:15" ht="15.6" thickTop="1" thickBot="1" x14ac:dyDescent="0.35">
      <c r="A108" s="293"/>
      <c r="B108" s="80" t="s">
        <v>104</v>
      </c>
      <c r="C108" s="29"/>
      <c r="D108" s="29">
        <v>67</v>
      </c>
      <c r="E108" s="29"/>
      <c r="F108" s="29"/>
      <c r="G108" s="29"/>
      <c r="H108" s="29"/>
      <c r="I108" s="29"/>
      <c r="J108" s="29"/>
      <c r="K108" s="29"/>
      <c r="L108" s="29"/>
      <c r="M108" s="135"/>
      <c r="N108" s="127"/>
      <c r="O108" s="34">
        <f t="shared" si="11"/>
        <v>67</v>
      </c>
    </row>
    <row r="109" spans="1:15" ht="15.6" thickTop="1" thickBot="1" x14ac:dyDescent="0.35">
      <c r="A109" s="293"/>
      <c r="B109" s="80" t="s">
        <v>105</v>
      </c>
      <c r="C109" s="29"/>
      <c r="D109" s="29"/>
      <c r="E109" s="29">
        <v>128</v>
      </c>
      <c r="F109" s="29">
        <v>128</v>
      </c>
      <c r="G109" s="29">
        <v>128</v>
      </c>
      <c r="H109" s="29">
        <v>128</v>
      </c>
      <c r="I109" s="29">
        <v>128</v>
      </c>
      <c r="J109" s="29">
        <v>128</v>
      </c>
      <c r="K109" s="29">
        <v>128</v>
      </c>
      <c r="L109" s="29">
        <v>128</v>
      </c>
      <c r="M109" s="135">
        <v>128</v>
      </c>
      <c r="N109" s="41">
        <v>128</v>
      </c>
      <c r="O109" s="34">
        <f t="shared" si="11"/>
        <v>1280</v>
      </c>
    </row>
    <row r="110" spans="1:15" ht="15.6" thickTop="1" thickBot="1" x14ac:dyDescent="0.35">
      <c r="A110" s="293"/>
      <c r="B110" s="80" t="s">
        <v>106</v>
      </c>
      <c r="C110" s="29"/>
      <c r="D110" s="29"/>
      <c r="E110" s="29"/>
      <c r="F110" s="29">
        <v>49.9</v>
      </c>
      <c r="G110" s="29">
        <v>49.9</v>
      </c>
      <c r="H110" s="29"/>
      <c r="I110" s="29">
        <v>78.099999999999994</v>
      </c>
      <c r="J110" s="29">
        <v>48</v>
      </c>
      <c r="K110" s="29">
        <v>81.47</v>
      </c>
      <c r="L110" s="29">
        <v>81.47</v>
      </c>
      <c r="M110" s="135">
        <v>164.12</v>
      </c>
      <c r="N110" s="127">
        <v>82.59</v>
      </c>
      <c r="O110" s="34">
        <f t="shared" si="11"/>
        <v>635.55000000000007</v>
      </c>
    </row>
    <row r="111" spans="1:15" ht="15.6" thickTop="1" thickBot="1" x14ac:dyDescent="0.35">
      <c r="A111" s="293"/>
      <c r="B111" s="80" t="s">
        <v>107</v>
      </c>
      <c r="C111" s="29"/>
      <c r="D111" s="29"/>
      <c r="E111" s="29"/>
      <c r="F111" s="29"/>
      <c r="G111" s="29"/>
      <c r="H111" s="29"/>
      <c r="I111" s="29"/>
      <c r="J111" s="29">
        <v>29.16</v>
      </c>
      <c r="K111" s="29">
        <v>29.16</v>
      </c>
      <c r="L111" s="29">
        <v>29.16</v>
      </c>
      <c r="M111" s="135">
        <v>29.16</v>
      </c>
      <c r="N111" s="127">
        <v>29.16</v>
      </c>
      <c r="O111" s="34">
        <f t="shared" si="11"/>
        <v>145.80000000000001</v>
      </c>
    </row>
    <row r="112" spans="1:15" ht="15.6" thickTop="1" thickBot="1" x14ac:dyDescent="0.35">
      <c r="A112" s="293"/>
      <c r="B112" s="80" t="s">
        <v>108</v>
      </c>
      <c r="C112" s="29"/>
      <c r="D112" s="29"/>
      <c r="E112" s="29"/>
      <c r="F112" s="29"/>
      <c r="G112" s="29"/>
      <c r="H112" s="29"/>
      <c r="I112" s="29"/>
      <c r="J112" s="29">
        <v>300</v>
      </c>
      <c r="K112" s="29"/>
      <c r="L112" s="29"/>
      <c r="M112" s="135"/>
      <c r="N112" s="127"/>
      <c r="O112" s="34">
        <f t="shared" si="11"/>
        <v>300</v>
      </c>
    </row>
    <row r="113" spans="1:31" ht="15.6" thickTop="1" thickBot="1" x14ac:dyDescent="0.35">
      <c r="A113" s="293"/>
      <c r="B113" s="80" t="s">
        <v>109</v>
      </c>
      <c r="C113" s="29"/>
      <c r="D113" s="29"/>
      <c r="E113" s="29"/>
      <c r="F113" s="29"/>
      <c r="G113" s="29"/>
      <c r="H113" s="29"/>
      <c r="I113" s="29"/>
      <c r="J113" s="29"/>
      <c r="K113" s="29">
        <v>299.89999999999998</v>
      </c>
      <c r="L113" s="29"/>
      <c r="M113" s="135"/>
      <c r="N113" s="127"/>
      <c r="O113" s="34">
        <f t="shared" si="11"/>
        <v>299.89999999999998</v>
      </c>
    </row>
    <row r="114" spans="1:31" ht="15.6" thickTop="1" thickBot="1" x14ac:dyDescent="0.35">
      <c r="A114" s="293"/>
      <c r="B114" s="80" t="s">
        <v>110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>
        <v>95</v>
      </c>
      <c r="M114" s="135"/>
      <c r="N114" s="127"/>
      <c r="O114" s="34">
        <f t="shared" si="11"/>
        <v>95</v>
      </c>
    </row>
    <row r="115" spans="1:31" ht="15.6" thickTop="1" thickBot="1" x14ac:dyDescent="0.35">
      <c r="A115" s="293"/>
      <c r="B115" s="81" t="s">
        <v>111</v>
      </c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135">
        <v>46.48</v>
      </c>
      <c r="N115" s="127">
        <v>46.48</v>
      </c>
      <c r="O115" s="34">
        <f t="shared" si="11"/>
        <v>92.96</v>
      </c>
    </row>
    <row r="116" spans="1:31" ht="15.6" thickTop="1" thickBot="1" x14ac:dyDescent="0.35">
      <c r="A116" s="294"/>
      <c r="B116" s="82" t="s">
        <v>112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135"/>
      <c r="N116" s="127">
        <v>39.9</v>
      </c>
      <c r="O116" s="34">
        <f t="shared" si="11"/>
        <v>39.9</v>
      </c>
    </row>
    <row r="117" spans="1:31" ht="15.6" thickTop="1" thickBot="1" x14ac:dyDescent="0.35">
      <c r="A117" s="24"/>
      <c r="B117" s="6"/>
      <c r="C117" s="106" t="s">
        <v>1</v>
      </c>
      <c r="D117" s="106" t="s">
        <v>2</v>
      </c>
      <c r="E117" s="106" t="s">
        <v>3</v>
      </c>
      <c r="F117" s="106" t="s">
        <v>4</v>
      </c>
      <c r="G117" s="106" t="s">
        <v>5</v>
      </c>
      <c r="H117" s="106" t="s">
        <v>6</v>
      </c>
      <c r="I117" s="106" t="s">
        <v>7</v>
      </c>
      <c r="J117" s="106" t="s">
        <v>8</v>
      </c>
      <c r="K117" s="106" t="s">
        <v>9</v>
      </c>
      <c r="L117" s="106" t="s">
        <v>10</v>
      </c>
      <c r="M117" s="130" t="s">
        <v>11</v>
      </c>
      <c r="N117" s="52" t="s">
        <v>12</v>
      </c>
      <c r="O117" s="31" t="s">
        <v>13</v>
      </c>
    </row>
    <row r="118" spans="1:31" ht="15.6" thickTop="1" thickBot="1" x14ac:dyDescent="0.35">
      <c r="A118" s="283" t="s">
        <v>113</v>
      </c>
      <c r="B118" s="284" t="s">
        <v>114</v>
      </c>
      <c r="C118" s="107">
        <f>SUM(C119:C138)</f>
        <v>149.66</v>
      </c>
      <c r="D118" s="107">
        <f t="shared" ref="D118:O118" si="12">SUM(D119:D138)</f>
        <v>46.7</v>
      </c>
      <c r="E118" s="107">
        <f t="shared" si="12"/>
        <v>290.85000000000002</v>
      </c>
      <c r="F118" s="107">
        <f t="shared" si="12"/>
        <v>710.84999999999991</v>
      </c>
      <c r="G118" s="107">
        <f t="shared" si="12"/>
        <v>321.89999999999998</v>
      </c>
      <c r="H118" s="107">
        <f t="shared" si="12"/>
        <v>287.91999999999996</v>
      </c>
      <c r="I118" s="107">
        <f t="shared" si="12"/>
        <v>545.41999999999996</v>
      </c>
      <c r="J118" s="107">
        <f t="shared" si="12"/>
        <v>1492</v>
      </c>
      <c r="K118" s="107">
        <f t="shared" si="12"/>
        <v>1212.29</v>
      </c>
      <c r="L118" s="107">
        <f t="shared" si="12"/>
        <v>1309.8600000000001</v>
      </c>
      <c r="M118" s="131">
        <f t="shared" si="12"/>
        <v>1115.77</v>
      </c>
      <c r="N118" s="42">
        <f t="shared" si="12"/>
        <v>511.09000000000003</v>
      </c>
      <c r="O118" s="32">
        <f t="shared" si="12"/>
        <v>7257.8000000000011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ht="15.6" thickTop="1" thickBot="1" x14ac:dyDescent="0.35">
      <c r="A119" s="289" t="s">
        <v>115</v>
      </c>
      <c r="B119" s="83" t="s">
        <v>116</v>
      </c>
      <c r="C119" s="29"/>
      <c r="D119" s="29"/>
      <c r="E119" s="29"/>
      <c r="F119" s="29">
        <v>5.4</v>
      </c>
      <c r="G119" s="29">
        <v>10.8</v>
      </c>
      <c r="H119" s="29">
        <v>20.3</v>
      </c>
      <c r="I119" s="29"/>
      <c r="J119" s="29"/>
      <c r="K119" s="29"/>
      <c r="L119" s="29"/>
      <c r="M119" s="135"/>
      <c r="N119" s="126"/>
      <c r="O119" s="33">
        <f t="shared" ref="O119:O138" si="13">SUM(C119:N119)</f>
        <v>36.5</v>
      </c>
    </row>
    <row r="120" spans="1:31" ht="15.6" thickTop="1" thickBot="1" x14ac:dyDescent="0.35">
      <c r="A120" s="289"/>
      <c r="B120" s="84" t="s">
        <v>117</v>
      </c>
      <c r="C120" s="29">
        <v>122.76</v>
      </c>
      <c r="D120" s="29"/>
      <c r="E120" s="29"/>
      <c r="F120" s="29"/>
      <c r="G120" s="29"/>
      <c r="H120" s="29"/>
      <c r="I120" s="29"/>
      <c r="J120" s="29"/>
      <c r="K120" s="29"/>
      <c r="L120" s="29">
        <v>101.4</v>
      </c>
      <c r="M120" s="135">
        <v>82.83</v>
      </c>
      <c r="N120" s="127">
        <v>64.569999999999993</v>
      </c>
      <c r="O120" s="34">
        <f t="shared" si="13"/>
        <v>371.56</v>
      </c>
    </row>
    <row r="121" spans="1:31" ht="15.6" thickTop="1" thickBot="1" x14ac:dyDescent="0.35">
      <c r="A121" s="289"/>
      <c r="B121" s="84" t="s">
        <v>118</v>
      </c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135"/>
      <c r="N121" s="127"/>
      <c r="O121" s="34">
        <f t="shared" si="13"/>
        <v>0</v>
      </c>
    </row>
    <row r="122" spans="1:31" ht="15.6" thickTop="1" thickBot="1" x14ac:dyDescent="0.35">
      <c r="A122" s="289"/>
      <c r="B122" s="84" t="s">
        <v>119</v>
      </c>
      <c r="C122" s="29"/>
      <c r="D122" s="29"/>
      <c r="E122" s="29"/>
      <c r="F122" s="29"/>
      <c r="G122" s="29">
        <v>50</v>
      </c>
      <c r="H122" s="29"/>
      <c r="I122" s="29"/>
      <c r="J122" s="29"/>
      <c r="K122" s="29"/>
      <c r="L122" s="29">
        <v>102.62</v>
      </c>
      <c r="M122" s="135"/>
      <c r="N122" s="127"/>
      <c r="O122" s="34">
        <f t="shared" si="13"/>
        <v>152.62</v>
      </c>
    </row>
    <row r="123" spans="1:31" ht="15.6" thickTop="1" thickBot="1" x14ac:dyDescent="0.35">
      <c r="A123" s="289"/>
      <c r="B123" s="84" t="s">
        <v>120</v>
      </c>
      <c r="C123" s="29"/>
      <c r="D123" s="29"/>
      <c r="E123" s="29">
        <v>99.25</v>
      </c>
      <c r="F123" s="29"/>
      <c r="G123" s="29"/>
      <c r="H123" s="29"/>
      <c r="I123" s="29"/>
      <c r="J123" s="29"/>
      <c r="K123" s="29"/>
      <c r="L123" s="29"/>
      <c r="M123" s="135"/>
      <c r="N123" s="127"/>
      <c r="O123" s="34">
        <f t="shared" si="13"/>
        <v>99.25</v>
      </c>
    </row>
    <row r="124" spans="1:31" ht="15.6" thickTop="1" thickBot="1" x14ac:dyDescent="0.35">
      <c r="A124" s="289"/>
      <c r="B124" s="84" t="s">
        <v>121</v>
      </c>
      <c r="C124" s="29"/>
      <c r="D124" s="29">
        <v>19.8</v>
      </c>
      <c r="E124" s="29">
        <v>91.7</v>
      </c>
      <c r="F124" s="29">
        <v>17.510000000000002</v>
      </c>
      <c r="G124" s="29">
        <v>31.9</v>
      </c>
      <c r="H124" s="29">
        <v>86.12</v>
      </c>
      <c r="I124" s="29">
        <v>32.32</v>
      </c>
      <c r="J124" s="29">
        <v>109.22</v>
      </c>
      <c r="K124" s="29">
        <v>340.79</v>
      </c>
      <c r="L124" s="29">
        <v>141.43</v>
      </c>
      <c r="M124" s="135">
        <v>280.89999999999998</v>
      </c>
      <c r="N124" s="127">
        <v>132.02000000000001</v>
      </c>
      <c r="O124" s="34">
        <f t="shared" si="13"/>
        <v>1283.71</v>
      </c>
    </row>
    <row r="125" spans="1:31" ht="15.6" thickTop="1" thickBot="1" x14ac:dyDescent="0.35">
      <c r="A125" s="289"/>
      <c r="B125" s="84" t="s">
        <v>122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135"/>
      <c r="N125" s="127">
        <v>72</v>
      </c>
      <c r="O125" s="34">
        <f t="shared" si="13"/>
        <v>72</v>
      </c>
    </row>
    <row r="126" spans="1:31" ht="15.6" thickTop="1" thickBot="1" x14ac:dyDescent="0.35">
      <c r="A126" s="289"/>
      <c r="B126" s="84" t="s">
        <v>123</v>
      </c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135"/>
      <c r="N126" s="127"/>
      <c r="O126" s="34">
        <f t="shared" si="13"/>
        <v>0</v>
      </c>
    </row>
    <row r="127" spans="1:31" ht="15.6" thickTop="1" thickBot="1" x14ac:dyDescent="0.35">
      <c r="A127" s="289"/>
      <c r="B127" s="84" t="s">
        <v>124</v>
      </c>
      <c r="C127" s="29">
        <v>26.9</v>
      </c>
      <c r="D127" s="29">
        <v>26.9</v>
      </c>
      <c r="E127" s="29">
        <v>26.9</v>
      </c>
      <c r="F127" s="29">
        <v>26.9</v>
      </c>
      <c r="G127" s="29">
        <v>26.9</v>
      </c>
      <c r="H127" s="29">
        <v>26.9</v>
      </c>
      <c r="I127" s="29">
        <v>26.9</v>
      </c>
      <c r="J127" s="29">
        <v>26.9</v>
      </c>
      <c r="K127" s="29">
        <v>26.9</v>
      </c>
      <c r="L127" s="29">
        <v>26.9</v>
      </c>
      <c r="M127" s="135">
        <v>26.9</v>
      </c>
      <c r="N127" s="127">
        <v>26.9</v>
      </c>
      <c r="O127" s="34">
        <f t="shared" si="13"/>
        <v>322.79999999999995</v>
      </c>
    </row>
    <row r="128" spans="1:31" ht="15.6" thickTop="1" thickBot="1" x14ac:dyDescent="0.35">
      <c r="A128" s="289"/>
      <c r="B128" s="84" t="s">
        <v>125</v>
      </c>
      <c r="C128" s="29"/>
      <c r="D128" s="29"/>
      <c r="E128" s="29"/>
      <c r="F128" s="29"/>
      <c r="G128" s="29"/>
      <c r="H128" s="29"/>
      <c r="I128" s="29"/>
      <c r="J128" s="29"/>
      <c r="K128" s="29"/>
      <c r="L128" s="29">
        <v>46.5</v>
      </c>
      <c r="M128" s="135"/>
      <c r="N128" s="127"/>
      <c r="O128" s="34">
        <f t="shared" si="13"/>
        <v>46.5</v>
      </c>
    </row>
    <row r="129" spans="1:31" ht="15.6" thickTop="1" thickBot="1" x14ac:dyDescent="0.35">
      <c r="A129" s="289"/>
      <c r="B129" s="84" t="s">
        <v>126</v>
      </c>
      <c r="C129" s="29"/>
      <c r="D129" s="29"/>
      <c r="E129" s="29"/>
      <c r="F129" s="29"/>
      <c r="G129" s="29">
        <v>154.6</v>
      </c>
      <c r="H129" s="29">
        <v>154.6</v>
      </c>
      <c r="I129" s="29">
        <v>154.6</v>
      </c>
      <c r="J129" s="29">
        <v>1330.88</v>
      </c>
      <c r="K129" s="29">
        <v>154.6</v>
      </c>
      <c r="L129" s="29">
        <v>154.6</v>
      </c>
      <c r="M129" s="135">
        <v>715.24</v>
      </c>
      <c r="N129" s="41">
        <v>154.80000000000001</v>
      </c>
      <c r="O129" s="34">
        <f t="shared" si="13"/>
        <v>2973.92</v>
      </c>
    </row>
    <row r="130" spans="1:31" ht="15.6" thickTop="1" thickBot="1" x14ac:dyDescent="0.35">
      <c r="A130" s="289"/>
      <c r="B130" s="84" t="s">
        <v>127</v>
      </c>
      <c r="C130" s="29"/>
      <c r="D130" s="29"/>
      <c r="E130" s="29">
        <v>73</v>
      </c>
      <c r="F130" s="29">
        <v>661.04</v>
      </c>
      <c r="G130" s="29"/>
      <c r="H130" s="29"/>
      <c r="I130" s="29"/>
      <c r="J130" s="29"/>
      <c r="K130" s="29"/>
      <c r="L130" s="29"/>
      <c r="M130" s="135"/>
      <c r="N130" s="127"/>
      <c r="O130" s="34">
        <f t="shared" si="13"/>
        <v>734.04</v>
      </c>
    </row>
    <row r="131" spans="1:31" ht="15.6" thickTop="1" thickBot="1" x14ac:dyDescent="0.35">
      <c r="A131" s="289"/>
      <c r="B131" s="84" t="s">
        <v>128</v>
      </c>
      <c r="C131" s="29"/>
      <c r="D131" s="29"/>
      <c r="E131" s="29"/>
      <c r="F131" s="29"/>
      <c r="G131" s="29">
        <v>47.7</v>
      </c>
      <c r="H131" s="29"/>
      <c r="I131" s="29"/>
      <c r="J131" s="29"/>
      <c r="K131" s="29"/>
      <c r="L131" s="29"/>
      <c r="M131" s="135"/>
      <c r="N131" s="127"/>
      <c r="O131" s="34">
        <f t="shared" si="13"/>
        <v>47.7</v>
      </c>
    </row>
    <row r="132" spans="1:31" ht="15.6" thickTop="1" thickBot="1" x14ac:dyDescent="0.35">
      <c r="A132" s="289"/>
      <c r="B132" s="84" t="s">
        <v>129</v>
      </c>
      <c r="C132" s="29"/>
      <c r="D132" s="29"/>
      <c r="E132" s="29"/>
      <c r="F132" s="29"/>
      <c r="G132" s="29"/>
      <c r="H132" s="29"/>
      <c r="I132" s="29">
        <v>90</v>
      </c>
      <c r="J132" s="29"/>
      <c r="K132" s="29"/>
      <c r="L132" s="29"/>
      <c r="M132" s="135"/>
      <c r="N132" s="127">
        <v>5</v>
      </c>
      <c r="O132" s="34">
        <f t="shared" si="13"/>
        <v>95</v>
      </c>
    </row>
    <row r="133" spans="1:31" ht="15.6" thickTop="1" thickBot="1" x14ac:dyDescent="0.35">
      <c r="A133" s="289"/>
      <c r="B133" s="84" t="s">
        <v>130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>
        <v>9.9</v>
      </c>
      <c r="M133" s="135">
        <v>9.9</v>
      </c>
      <c r="N133" s="127">
        <v>18.8</v>
      </c>
      <c r="O133" s="34">
        <f t="shared" si="13"/>
        <v>38.6</v>
      </c>
    </row>
    <row r="134" spans="1:31" ht="15.6" thickTop="1" thickBot="1" x14ac:dyDescent="0.35">
      <c r="A134" s="289"/>
      <c r="B134" s="84" t="s">
        <v>131</v>
      </c>
      <c r="C134" s="29"/>
      <c r="D134" s="29"/>
      <c r="E134" s="29"/>
      <c r="F134" s="29"/>
      <c r="G134" s="29"/>
      <c r="H134" s="29"/>
      <c r="I134" s="29"/>
      <c r="J134" s="29"/>
      <c r="K134" s="29"/>
      <c r="L134" s="29">
        <v>105.94</v>
      </c>
      <c r="M134" s="135"/>
      <c r="N134" s="127">
        <v>10</v>
      </c>
      <c r="O134" s="34"/>
    </row>
    <row r="135" spans="1:31" ht="15.6" thickTop="1" thickBot="1" x14ac:dyDescent="0.35">
      <c r="A135" s="289"/>
      <c r="B135" s="84" t="s">
        <v>132</v>
      </c>
      <c r="C135" s="29"/>
      <c r="D135" s="29"/>
      <c r="E135" s="29"/>
      <c r="F135" s="29"/>
      <c r="G135" s="29"/>
      <c r="H135" s="29"/>
      <c r="I135" s="29">
        <v>241.6</v>
      </c>
      <c r="J135" s="29"/>
      <c r="K135" s="29"/>
      <c r="L135" s="29"/>
      <c r="M135" s="135"/>
      <c r="N135" s="127"/>
      <c r="O135" s="34">
        <f t="shared" si="13"/>
        <v>241.6</v>
      </c>
    </row>
    <row r="136" spans="1:31" ht="15.6" thickTop="1" thickBot="1" x14ac:dyDescent="0.35">
      <c r="A136" s="289"/>
      <c r="B136" s="85" t="s">
        <v>133</v>
      </c>
      <c r="C136" s="29"/>
      <c r="D136" s="29"/>
      <c r="E136" s="29"/>
      <c r="F136" s="29"/>
      <c r="G136" s="29"/>
      <c r="H136" s="29"/>
      <c r="I136" s="29"/>
      <c r="J136" s="29"/>
      <c r="K136" s="29">
        <v>690</v>
      </c>
      <c r="L136" s="29"/>
      <c r="M136" s="135"/>
      <c r="N136" s="127"/>
      <c r="O136" s="34">
        <f t="shared" si="13"/>
        <v>690</v>
      </c>
    </row>
    <row r="137" spans="1:31" ht="15.6" thickTop="1" thickBot="1" x14ac:dyDescent="0.35">
      <c r="A137" s="289"/>
      <c r="B137" s="85" t="s">
        <v>134</v>
      </c>
      <c r="C137" s="29"/>
      <c r="D137" s="29"/>
      <c r="E137" s="29"/>
      <c r="F137" s="29"/>
      <c r="G137" s="29"/>
      <c r="H137" s="29"/>
      <c r="I137" s="29"/>
      <c r="J137" s="29"/>
      <c r="K137" s="29"/>
      <c r="L137" s="29">
        <v>620.57000000000005</v>
      </c>
      <c r="M137" s="135"/>
      <c r="N137" s="127"/>
      <c r="O137" s="34"/>
    </row>
    <row r="138" spans="1:31" ht="15.6" thickTop="1" thickBot="1" x14ac:dyDescent="0.35">
      <c r="A138" s="290"/>
      <c r="B138" s="86" t="s">
        <v>135</v>
      </c>
      <c r="C138" s="29"/>
      <c r="D138" s="29"/>
      <c r="E138" s="29"/>
      <c r="F138" s="29"/>
      <c r="G138" s="29"/>
      <c r="H138" s="29"/>
      <c r="I138" s="29"/>
      <c r="J138" s="29">
        <v>25</v>
      </c>
      <c r="K138" s="29"/>
      <c r="L138" s="29"/>
      <c r="M138" s="135"/>
      <c r="N138" s="127">
        <v>27</v>
      </c>
      <c r="O138" s="34">
        <f t="shared" si="13"/>
        <v>52</v>
      </c>
    </row>
    <row r="139" spans="1:31" ht="15.6" thickTop="1" thickBot="1" x14ac:dyDescent="0.35">
      <c r="A139" s="7"/>
      <c r="B139" s="8"/>
      <c r="C139" s="106" t="s">
        <v>1</v>
      </c>
      <c r="D139" s="106" t="s">
        <v>2</v>
      </c>
      <c r="E139" s="106" t="s">
        <v>3</v>
      </c>
      <c r="F139" s="106" t="s">
        <v>4</v>
      </c>
      <c r="G139" s="106" t="s">
        <v>5</v>
      </c>
      <c r="H139" s="106" t="s">
        <v>6</v>
      </c>
      <c r="I139" s="106" t="s">
        <v>7</v>
      </c>
      <c r="J139" s="106" t="s">
        <v>8</v>
      </c>
      <c r="K139" s="106" t="s">
        <v>9</v>
      </c>
      <c r="L139" s="106" t="s">
        <v>10</v>
      </c>
      <c r="M139" s="130" t="s">
        <v>11</v>
      </c>
      <c r="N139" s="52" t="s">
        <v>12</v>
      </c>
      <c r="O139" s="31" t="s">
        <v>13</v>
      </c>
    </row>
    <row r="140" spans="1:31" ht="15.6" thickTop="1" thickBot="1" x14ac:dyDescent="0.35">
      <c r="A140" s="283" t="s">
        <v>136</v>
      </c>
      <c r="B140" s="284" t="s">
        <v>114</v>
      </c>
      <c r="C140" s="107">
        <f>SUM(C141:C184)</f>
        <v>3411.6499999999996</v>
      </c>
      <c r="D140" s="107">
        <f t="shared" ref="D140:O140" si="14">SUM(D141:D184)</f>
        <v>3635.87</v>
      </c>
      <c r="E140" s="107">
        <f t="shared" si="14"/>
        <v>3770.7299999999996</v>
      </c>
      <c r="F140" s="107">
        <f t="shared" si="14"/>
        <v>4343.87</v>
      </c>
      <c r="G140" s="107">
        <f t="shared" si="14"/>
        <v>4501.16</v>
      </c>
      <c r="H140" s="107">
        <f t="shared" si="14"/>
        <v>4018.2240000000002</v>
      </c>
      <c r="I140" s="107">
        <f t="shared" si="14"/>
        <v>3770.32</v>
      </c>
      <c r="J140" s="107">
        <f t="shared" si="14"/>
        <v>3393.82</v>
      </c>
      <c r="K140" s="107">
        <f t="shared" si="14"/>
        <v>3822.8200000000006</v>
      </c>
      <c r="L140" s="107">
        <f t="shared" si="14"/>
        <v>4152.13</v>
      </c>
      <c r="M140" s="131">
        <f t="shared" si="14"/>
        <v>3407.8200000000006</v>
      </c>
      <c r="N140" s="42">
        <f t="shared" si="14"/>
        <v>7575.23</v>
      </c>
      <c r="O140" s="32">
        <f t="shared" si="14"/>
        <v>49803.644</v>
      </c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ht="15.6" thickTop="1" thickBot="1" x14ac:dyDescent="0.35">
      <c r="A141" s="291" t="s">
        <v>136</v>
      </c>
      <c r="B141" s="87" t="s">
        <v>112</v>
      </c>
      <c r="C141" s="29">
        <v>135</v>
      </c>
      <c r="D141" s="29">
        <v>135</v>
      </c>
      <c r="E141" s="29">
        <v>39.9</v>
      </c>
      <c r="F141" s="29">
        <v>39.9</v>
      </c>
      <c r="G141" s="29">
        <v>189.8</v>
      </c>
      <c r="H141" s="29">
        <v>89.9</v>
      </c>
      <c r="I141" s="29">
        <v>89.9</v>
      </c>
      <c r="J141" s="29">
        <v>89.9</v>
      </c>
      <c r="K141" s="29">
        <v>89.9</v>
      </c>
      <c r="L141" s="29">
        <v>89.9</v>
      </c>
      <c r="M141" s="135">
        <v>89.9</v>
      </c>
      <c r="N141" s="44">
        <v>39.9</v>
      </c>
      <c r="O141" s="33">
        <f t="shared" ref="O141:O184" si="15">SUM(C141:N141)</f>
        <v>1118.8999999999999</v>
      </c>
    </row>
    <row r="142" spans="1:31" ht="15.6" thickTop="1" thickBot="1" x14ac:dyDescent="0.35">
      <c r="A142" s="291"/>
      <c r="B142" s="87" t="s">
        <v>137</v>
      </c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135"/>
      <c r="N142" s="127">
        <v>279.29000000000002</v>
      </c>
      <c r="O142" s="34">
        <f t="shared" si="15"/>
        <v>279.29000000000002</v>
      </c>
    </row>
    <row r="143" spans="1:31" ht="15.6" thickTop="1" thickBot="1" x14ac:dyDescent="0.35">
      <c r="A143" s="291"/>
      <c r="B143" s="87" t="s">
        <v>138</v>
      </c>
      <c r="C143" s="29">
        <v>360</v>
      </c>
      <c r="D143" s="29">
        <v>360</v>
      </c>
      <c r="E143" s="29">
        <v>360</v>
      </c>
      <c r="F143" s="29">
        <v>360</v>
      </c>
      <c r="G143" s="29">
        <v>360</v>
      </c>
      <c r="H143" s="29">
        <v>360</v>
      </c>
      <c r="I143" s="29">
        <v>360</v>
      </c>
      <c r="J143" s="29">
        <v>360</v>
      </c>
      <c r="K143" s="29">
        <v>360</v>
      </c>
      <c r="L143" s="29">
        <v>360</v>
      </c>
      <c r="M143" s="135">
        <v>360</v>
      </c>
      <c r="N143" s="127">
        <v>360</v>
      </c>
      <c r="O143" s="34">
        <f t="shared" si="15"/>
        <v>4320</v>
      </c>
    </row>
    <row r="144" spans="1:31" ht="15.6" thickTop="1" thickBot="1" x14ac:dyDescent="0.35">
      <c r="A144" s="291"/>
      <c r="B144" s="88" t="s">
        <v>139</v>
      </c>
      <c r="C144" s="29"/>
      <c r="D144" s="29"/>
      <c r="E144" s="29">
        <v>25</v>
      </c>
      <c r="F144" s="29">
        <v>400</v>
      </c>
      <c r="G144" s="29">
        <v>560</v>
      </c>
      <c r="H144" s="29">
        <v>480</v>
      </c>
      <c r="I144" s="29">
        <v>400</v>
      </c>
      <c r="J144" s="29">
        <v>400</v>
      </c>
      <c r="K144" s="29">
        <v>920</v>
      </c>
      <c r="L144" s="29">
        <v>490</v>
      </c>
      <c r="M144" s="135">
        <v>260</v>
      </c>
      <c r="N144" s="41">
        <v>1402</v>
      </c>
      <c r="O144" s="33">
        <f t="shared" si="15"/>
        <v>5337</v>
      </c>
    </row>
    <row r="145" spans="1:15" ht="15.6" thickTop="1" thickBot="1" x14ac:dyDescent="0.35">
      <c r="A145" s="291"/>
      <c r="B145" s="88" t="s">
        <v>140</v>
      </c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135"/>
      <c r="N145" s="127"/>
      <c r="O145" s="34">
        <f t="shared" si="15"/>
        <v>0</v>
      </c>
    </row>
    <row r="146" spans="1:15" ht="15.6" thickTop="1" thickBot="1" x14ac:dyDescent="0.35">
      <c r="A146" s="291"/>
      <c r="B146" s="88" t="s">
        <v>141</v>
      </c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135"/>
      <c r="N146" s="127"/>
      <c r="O146" s="34">
        <f t="shared" si="15"/>
        <v>0</v>
      </c>
    </row>
    <row r="147" spans="1:15" ht="15.6" thickTop="1" thickBot="1" x14ac:dyDescent="0.35">
      <c r="A147" s="291"/>
      <c r="B147" s="88" t="s">
        <v>142</v>
      </c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135"/>
      <c r="N147" s="127"/>
      <c r="O147" s="33">
        <f t="shared" si="15"/>
        <v>0</v>
      </c>
    </row>
    <row r="148" spans="1:15" ht="15.6" thickTop="1" thickBot="1" x14ac:dyDescent="0.35">
      <c r="A148" s="291"/>
      <c r="B148" s="88" t="s">
        <v>143</v>
      </c>
      <c r="C148" s="29"/>
      <c r="D148" s="29"/>
      <c r="E148" s="29">
        <v>35</v>
      </c>
      <c r="F148" s="29"/>
      <c r="G148" s="29">
        <v>45</v>
      </c>
      <c r="H148" s="29"/>
      <c r="I148" s="29">
        <v>45</v>
      </c>
      <c r="J148" s="29"/>
      <c r="K148" s="29"/>
      <c r="L148" s="29">
        <v>45</v>
      </c>
      <c r="M148" s="135"/>
      <c r="N148" s="127"/>
      <c r="O148" s="34">
        <f t="shared" si="15"/>
        <v>170</v>
      </c>
    </row>
    <row r="149" spans="1:15" ht="15.6" thickTop="1" thickBot="1" x14ac:dyDescent="0.35">
      <c r="A149" s="291"/>
      <c r="B149" s="88" t="s">
        <v>92</v>
      </c>
      <c r="C149" s="29">
        <v>70.89</v>
      </c>
      <c r="D149" s="29">
        <v>100.89</v>
      </c>
      <c r="E149" s="29">
        <v>70.89</v>
      </c>
      <c r="F149" s="29">
        <v>70.89</v>
      </c>
      <c r="G149" s="29">
        <v>70.89</v>
      </c>
      <c r="H149" s="29">
        <v>70.89</v>
      </c>
      <c r="I149" s="29">
        <v>70.89</v>
      </c>
      <c r="J149" s="29">
        <v>70.89</v>
      </c>
      <c r="K149" s="29">
        <v>70.89</v>
      </c>
      <c r="L149" s="29">
        <v>70.89</v>
      </c>
      <c r="M149" s="135">
        <v>70.89</v>
      </c>
      <c r="N149" s="41">
        <v>70.89</v>
      </c>
      <c r="O149" s="34">
        <f t="shared" si="15"/>
        <v>880.68</v>
      </c>
    </row>
    <row r="150" spans="1:15" ht="15.6" thickTop="1" thickBot="1" x14ac:dyDescent="0.35">
      <c r="A150" s="291"/>
      <c r="B150" s="88" t="s">
        <v>57</v>
      </c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135"/>
      <c r="N150" s="127"/>
      <c r="O150" s="33">
        <f t="shared" si="15"/>
        <v>0</v>
      </c>
    </row>
    <row r="151" spans="1:15" ht="15.6" thickTop="1" thickBot="1" x14ac:dyDescent="0.35">
      <c r="A151" s="291"/>
      <c r="B151" s="88" t="s">
        <v>144</v>
      </c>
      <c r="C151" s="29"/>
      <c r="D151" s="29"/>
      <c r="E151" s="29"/>
      <c r="F151" s="29"/>
      <c r="G151" s="29">
        <v>19.899999999999999</v>
      </c>
      <c r="H151" s="29">
        <v>19.899999999999999</v>
      </c>
      <c r="I151" s="29">
        <v>19.899999999999999</v>
      </c>
      <c r="J151" s="29">
        <v>19.899999999999999</v>
      </c>
      <c r="K151" s="29">
        <v>19.899999999999999</v>
      </c>
      <c r="L151" s="29">
        <v>19.899999999999999</v>
      </c>
      <c r="M151" s="135">
        <v>19.899999999999999</v>
      </c>
      <c r="N151" s="127">
        <v>19.899999999999999</v>
      </c>
      <c r="O151" s="34">
        <f t="shared" si="15"/>
        <v>159.20000000000002</v>
      </c>
    </row>
    <row r="152" spans="1:15" ht="15.6" thickTop="1" thickBot="1" x14ac:dyDescent="0.35">
      <c r="A152" s="291"/>
      <c r="B152" s="88" t="s">
        <v>39</v>
      </c>
      <c r="C152" s="29"/>
      <c r="D152" s="29">
        <v>31.8</v>
      </c>
      <c r="E152" s="29">
        <v>120</v>
      </c>
      <c r="F152" s="29">
        <v>59.99</v>
      </c>
      <c r="G152" s="29"/>
      <c r="H152" s="29"/>
      <c r="I152" s="29"/>
      <c r="J152" s="29"/>
      <c r="K152" s="29">
        <v>55.67</v>
      </c>
      <c r="L152" s="29"/>
      <c r="M152" s="135"/>
      <c r="N152" s="127">
        <v>72</v>
      </c>
      <c r="O152" s="34">
        <f t="shared" si="15"/>
        <v>339.46000000000004</v>
      </c>
    </row>
    <row r="153" spans="1:15" ht="15.6" thickTop="1" thickBot="1" x14ac:dyDescent="0.35">
      <c r="A153" s="291"/>
      <c r="B153" s="88" t="s">
        <v>145</v>
      </c>
      <c r="C153" s="29"/>
      <c r="D153" s="29"/>
      <c r="E153" s="29"/>
      <c r="F153" s="29"/>
      <c r="G153" s="29">
        <v>85</v>
      </c>
      <c r="H153" s="29">
        <v>115</v>
      </c>
      <c r="I153" s="29"/>
      <c r="J153" s="29"/>
      <c r="K153" s="29"/>
      <c r="L153" s="29"/>
      <c r="M153" s="135"/>
      <c r="N153" s="127"/>
      <c r="O153" s="33">
        <f t="shared" si="15"/>
        <v>200</v>
      </c>
    </row>
    <row r="154" spans="1:15" ht="15.6" thickTop="1" thickBot="1" x14ac:dyDescent="0.35">
      <c r="A154" s="291"/>
      <c r="B154" s="88" t="s">
        <v>146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135"/>
      <c r="N154" s="127"/>
      <c r="O154" s="34">
        <f t="shared" si="15"/>
        <v>0</v>
      </c>
    </row>
    <row r="155" spans="1:15" ht="15.6" thickTop="1" thickBot="1" x14ac:dyDescent="0.35">
      <c r="A155" s="291"/>
      <c r="B155" s="88" t="s">
        <v>60</v>
      </c>
      <c r="C155" s="29"/>
      <c r="D155" s="29">
        <v>8.99</v>
      </c>
      <c r="E155" s="29">
        <v>53.99</v>
      </c>
      <c r="F155" s="29"/>
      <c r="G155" s="29"/>
      <c r="H155" s="29"/>
      <c r="I155" s="29"/>
      <c r="J155" s="29"/>
      <c r="K155" s="29"/>
      <c r="L155" s="29">
        <v>30.99</v>
      </c>
      <c r="M155" s="135"/>
      <c r="N155" s="127"/>
      <c r="O155" s="34">
        <f t="shared" si="15"/>
        <v>93.97</v>
      </c>
    </row>
    <row r="156" spans="1:15" ht="15.6" thickTop="1" thickBot="1" x14ac:dyDescent="0.35">
      <c r="A156" s="291"/>
      <c r="B156" s="88" t="s">
        <v>147</v>
      </c>
      <c r="C156" s="29"/>
      <c r="D156" s="29">
        <v>14.6</v>
      </c>
      <c r="E156" s="29">
        <v>122.51</v>
      </c>
      <c r="F156" s="29">
        <v>122.51</v>
      </c>
      <c r="G156" s="29">
        <v>122.51</v>
      </c>
      <c r="H156" s="29"/>
      <c r="I156" s="29"/>
      <c r="J156" s="29"/>
      <c r="K156" s="29"/>
      <c r="L156" s="29"/>
      <c r="M156" s="135"/>
      <c r="N156" s="127"/>
      <c r="O156" s="33">
        <f t="shared" si="15"/>
        <v>382.13</v>
      </c>
    </row>
    <row r="157" spans="1:15" ht="15.6" thickTop="1" thickBot="1" x14ac:dyDescent="0.35">
      <c r="A157" s="291"/>
      <c r="B157" s="88" t="s">
        <v>148</v>
      </c>
      <c r="C157" s="29"/>
      <c r="D157" s="29"/>
      <c r="E157" s="29"/>
      <c r="F157" s="29"/>
      <c r="G157" s="29"/>
      <c r="H157" s="29">
        <v>30.673999999999999</v>
      </c>
      <c r="I157" s="29">
        <v>30.67</v>
      </c>
      <c r="J157" s="29">
        <v>30.67</v>
      </c>
      <c r="K157" s="29"/>
      <c r="L157" s="29"/>
      <c r="M157" s="135"/>
      <c r="N157" s="127"/>
      <c r="O157" s="34">
        <f t="shared" si="15"/>
        <v>92.01400000000001</v>
      </c>
    </row>
    <row r="158" spans="1:15" ht="15.6" thickTop="1" thickBot="1" x14ac:dyDescent="0.35">
      <c r="A158" s="291"/>
      <c r="B158" s="88" t="s">
        <v>149</v>
      </c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135"/>
      <c r="N158" s="41"/>
      <c r="O158" s="34">
        <f t="shared" si="15"/>
        <v>0</v>
      </c>
    </row>
    <row r="159" spans="1:15" ht="15.6" thickTop="1" thickBot="1" x14ac:dyDescent="0.35">
      <c r="A159" s="291"/>
      <c r="B159" s="88" t="s">
        <v>150</v>
      </c>
      <c r="C159" s="29">
        <v>393.89</v>
      </c>
      <c r="D159" s="29">
        <v>16.05</v>
      </c>
      <c r="E159" s="29">
        <v>41</v>
      </c>
      <c r="F159" s="29">
        <v>428.09</v>
      </c>
      <c r="G159" s="29"/>
      <c r="H159" s="29"/>
      <c r="I159" s="29"/>
      <c r="J159" s="29"/>
      <c r="K159" s="29"/>
      <c r="L159" s="29"/>
      <c r="M159" s="135">
        <v>51.97</v>
      </c>
      <c r="N159" s="127"/>
      <c r="O159" s="33">
        <f t="shared" si="15"/>
        <v>931</v>
      </c>
    </row>
    <row r="160" spans="1:15" ht="15.6" thickTop="1" thickBot="1" x14ac:dyDescent="0.35">
      <c r="A160" s="291"/>
      <c r="B160" s="88" t="s">
        <v>151</v>
      </c>
      <c r="C160" s="29">
        <v>64.81</v>
      </c>
      <c r="D160" s="29">
        <v>191.45</v>
      </c>
      <c r="E160" s="29">
        <v>80.959999999999994</v>
      </c>
      <c r="F160" s="29">
        <v>80.959999999999994</v>
      </c>
      <c r="G160" s="29">
        <v>80.959999999999994</v>
      </c>
      <c r="H160" s="29">
        <v>80.959999999999994</v>
      </c>
      <c r="I160" s="29">
        <v>80.959999999999994</v>
      </c>
      <c r="J160" s="29">
        <v>80.959999999999994</v>
      </c>
      <c r="K160" s="29">
        <v>80.959999999999994</v>
      </c>
      <c r="L160" s="29">
        <v>80.959999999999994</v>
      </c>
      <c r="M160" s="135">
        <v>16.149999999999999</v>
      </c>
      <c r="N160" s="127">
        <v>10</v>
      </c>
      <c r="O160" s="34">
        <f t="shared" si="15"/>
        <v>930.09</v>
      </c>
    </row>
    <row r="161" spans="1:15" ht="15.6" thickTop="1" thickBot="1" x14ac:dyDescent="0.35">
      <c r="A161" s="291"/>
      <c r="B161" s="88" t="s">
        <v>152</v>
      </c>
      <c r="C161" s="29">
        <v>1933.24</v>
      </c>
      <c r="D161" s="29">
        <v>1933.24</v>
      </c>
      <c r="E161" s="29">
        <v>1933.24</v>
      </c>
      <c r="F161" s="29">
        <v>1933.24</v>
      </c>
      <c r="G161" s="29">
        <v>1933.24</v>
      </c>
      <c r="H161" s="29">
        <v>1933.24</v>
      </c>
      <c r="I161" s="29">
        <v>1933.24</v>
      </c>
      <c r="J161" s="29">
        <v>1933.24</v>
      </c>
      <c r="K161" s="29">
        <v>1933.24</v>
      </c>
      <c r="L161" s="29">
        <v>1933.24</v>
      </c>
      <c r="M161" s="135">
        <v>1933.24</v>
      </c>
      <c r="N161" s="127">
        <v>4162.32</v>
      </c>
      <c r="O161" s="34">
        <f t="shared" si="15"/>
        <v>25427.960000000003</v>
      </c>
    </row>
    <row r="162" spans="1:15" ht="15.6" thickTop="1" thickBot="1" x14ac:dyDescent="0.35">
      <c r="A162" s="291"/>
      <c r="B162" s="88" t="s">
        <v>153</v>
      </c>
      <c r="C162" s="29">
        <v>70</v>
      </c>
      <c r="D162" s="29">
        <v>250</v>
      </c>
      <c r="E162" s="29">
        <v>250</v>
      </c>
      <c r="F162" s="29">
        <v>270</v>
      </c>
      <c r="G162" s="29">
        <v>250</v>
      </c>
      <c r="H162" s="29">
        <v>250</v>
      </c>
      <c r="I162" s="29">
        <v>178</v>
      </c>
      <c r="J162" s="29">
        <v>250</v>
      </c>
      <c r="K162" s="29">
        <v>250</v>
      </c>
      <c r="L162" s="29">
        <v>250</v>
      </c>
      <c r="M162" s="135">
        <v>250</v>
      </c>
      <c r="N162" s="127">
        <v>100</v>
      </c>
      <c r="O162" s="33">
        <f t="shared" si="15"/>
        <v>2618</v>
      </c>
    </row>
    <row r="163" spans="1:15" ht="15.6" thickTop="1" thickBot="1" x14ac:dyDescent="0.35">
      <c r="A163" s="291"/>
      <c r="B163" s="88" t="s">
        <v>154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135"/>
      <c r="N163" s="127"/>
      <c r="O163" s="34">
        <f t="shared" si="15"/>
        <v>0</v>
      </c>
    </row>
    <row r="164" spans="1:15" ht="15.6" thickTop="1" thickBot="1" x14ac:dyDescent="0.35">
      <c r="A164" s="291"/>
      <c r="B164" s="88" t="s">
        <v>155</v>
      </c>
      <c r="C164" s="29"/>
      <c r="D164" s="29">
        <v>50</v>
      </c>
      <c r="E164" s="29"/>
      <c r="F164" s="29"/>
      <c r="G164" s="29"/>
      <c r="H164" s="29"/>
      <c r="I164" s="29"/>
      <c r="J164" s="29"/>
      <c r="K164" s="29"/>
      <c r="L164" s="29"/>
      <c r="M164" s="135"/>
      <c r="N164" s="127"/>
      <c r="O164" s="34">
        <f t="shared" si="15"/>
        <v>50</v>
      </c>
    </row>
    <row r="165" spans="1:15" ht="15.6" thickTop="1" thickBot="1" x14ac:dyDescent="0.35">
      <c r="A165" s="291"/>
      <c r="B165" s="88" t="s">
        <v>103</v>
      </c>
      <c r="C165" s="29">
        <v>56.7</v>
      </c>
      <c r="D165" s="29">
        <v>56.7</v>
      </c>
      <c r="E165" s="29">
        <v>56.7</v>
      </c>
      <c r="F165" s="29"/>
      <c r="G165" s="29"/>
      <c r="H165" s="29"/>
      <c r="I165" s="29"/>
      <c r="J165" s="29"/>
      <c r="K165" s="29"/>
      <c r="L165" s="29">
        <v>85</v>
      </c>
      <c r="M165" s="135">
        <v>85</v>
      </c>
      <c r="N165" s="127">
        <v>85</v>
      </c>
      <c r="O165" s="33">
        <f t="shared" si="15"/>
        <v>425.1</v>
      </c>
    </row>
    <row r="166" spans="1:15" ht="15.6" thickTop="1" thickBot="1" x14ac:dyDescent="0.35">
      <c r="A166" s="291"/>
      <c r="B166" s="88" t="s">
        <v>156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135"/>
      <c r="N166" s="127"/>
      <c r="O166" s="34">
        <f t="shared" si="15"/>
        <v>0</v>
      </c>
    </row>
    <row r="167" spans="1:15" ht="15.6" thickTop="1" thickBot="1" x14ac:dyDescent="0.35">
      <c r="A167" s="291"/>
      <c r="B167" s="88" t="s">
        <v>97</v>
      </c>
      <c r="C167" s="29"/>
      <c r="D167" s="29"/>
      <c r="E167" s="29">
        <v>25.4</v>
      </c>
      <c r="F167" s="29">
        <v>93.69</v>
      </c>
      <c r="G167" s="29">
        <v>200.28</v>
      </c>
      <c r="H167" s="29">
        <v>48</v>
      </c>
      <c r="I167" s="29"/>
      <c r="J167" s="29"/>
      <c r="K167" s="29">
        <v>9</v>
      </c>
      <c r="L167" s="29">
        <v>36.29</v>
      </c>
      <c r="M167" s="135"/>
      <c r="N167" s="127"/>
      <c r="O167" s="34">
        <f t="shared" si="15"/>
        <v>412.66</v>
      </c>
    </row>
    <row r="168" spans="1:15" ht="15.6" thickTop="1" thickBot="1" x14ac:dyDescent="0.35">
      <c r="A168" s="291"/>
      <c r="B168" s="88" t="s">
        <v>157</v>
      </c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135"/>
      <c r="N168" s="127"/>
      <c r="O168" s="34">
        <f t="shared" si="15"/>
        <v>0</v>
      </c>
    </row>
    <row r="169" spans="1:15" ht="15.6" thickTop="1" thickBot="1" x14ac:dyDescent="0.35">
      <c r="A169" s="291"/>
      <c r="B169" s="88" t="s">
        <v>158</v>
      </c>
      <c r="C169" s="29"/>
      <c r="D169" s="29">
        <v>18.59</v>
      </c>
      <c r="E169" s="29"/>
      <c r="F169" s="29"/>
      <c r="G169" s="29"/>
      <c r="H169" s="29"/>
      <c r="I169" s="29"/>
      <c r="J169" s="29"/>
      <c r="K169" s="29"/>
      <c r="L169" s="29"/>
      <c r="M169" s="135"/>
      <c r="N169" s="127"/>
      <c r="O169" s="34">
        <f t="shared" si="15"/>
        <v>18.59</v>
      </c>
    </row>
    <row r="170" spans="1:15" ht="15.6" thickTop="1" thickBot="1" x14ac:dyDescent="0.35">
      <c r="A170" s="291"/>
      <c r="B170" s="88" t="s">
        <v>159</v>
      </c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135"/>
      <c r="N170" s="127"/>
      <c r="O170" s="33">
        <f t="shared" si="15"/>
        <v>0</v>
      </c>
    </row>
    <row r="171" spans="1:15" ht="15.6" thickTop="1" thickBot="1" x14ac:dyDescent="0.35">
      <c r="A171" s="291"/>
      <c r="B171" s="88" t="s">
        <v>160</v>
      </c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135"/>
      <c r="N171" s="127"/>
      <c r="O171" s="34">
        <f t="shared" si="15"/>
        <v>0</v>
      </c>
    </row>
    <row r="172" spans="1:15" ht="15.6" thickTop="1" thickBot="1" x14ac:dyDescent="0.35">
      <c r="A172" s="291"/>
      <c r="B172" s="88" t="s">
        <v>161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>
        <v>350</v>
      </c>
      <c r="M172" s="135"/>
      <c r="N172" s="127"/>
      <c r="O172" s="34">
        <f t="shared" si="15"/>
        <v>350</v>
      </c>
    </row>
    <row r="173" spans="1:15" ht="15.6" thickTop="1" thickBot="1" x14ac:dyDescent="0.35">
      <c r="A173" s="291"/>
      <c r="B173" s="88" t="s">
        <v>64</v>
      </c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135"/>
      <c r="N173" s="127"/>
      <c r="O173" s="34">
        <f t="shared" si="15"/>
        <v>0</v>
      </c>
    </row>
    <row r="174" spans="1:15" ht="15.6" thickTop="1" thickBot="1" x14ac:dyDescent="0.35">
      <c r="A174" s="291"/>
      <c r="B174" s="88" t="s">
        <v>162</v>
      </c>
      <c r="C174" s="29"/>
      <c r="D174" s="29"/>
      <c r="E174" s="29"/>
      <c r="F174" s="29"/>
      <c r="G174" s="29">
        <v>129</v>
      </c>
      <c r="H174" s="29"/>
      <c r="I174" s="29"/>
      <c r="J174" s="29"/>
      <c r="K174" s="29"/>
      <c r="L174" s="29"/>
      <c r="M174" s="135"/>
      <c r="N174" s="127">
        <v>753.96</v>
      </c>
      <c r="O174" s="34">
        <f t="shared" si="15"/>
        <v>882.96</v>
      </c>
    </row>
    <row r="175" spans="1:15" ht="15.6" thickTop="1" thickBot="1" x14ac:dyDescent="0.35">
      <c r="A175" s="291"/>
      <c r="B175" s="88" t="s">
        <v>163</v>
      </c>
      <c r="C175" s="29"/>
      <c r="D175" s="29"/>
      <c r="E175" s="29"/>
      <c r="F175" s="29"/>
      <c r="G175" s="29"/>
      <c r="H175" s="29"/>
      <c r="I175" s="29">
        <v>125</v>
      </c>
      <c r="J175" s="29">
        <v>125</v>
      </c>
      <c r="K175" s="29"/>
      <c r="L175" s="29"/>
      <c r="M175" s="135"/>
      <c r="N175" s="127"/>
      <c r="O175" s="33">
        <f t="shared" si="15"/>
        <v>250</v>
      </c>
    </row>
    <row r="176" spans="1:15" ht="15.6" thickTop="1" thickBot="1" x14ac:dyDescent="0.35">
      <c r="A176" s="291"/>
      <c r="B176" s="88" t="s">
        <v>164</v>
      </c>
      <c r="C176" s="29"/>
      <c r="D176" s="29"/>
      <c r="E176" s="29"/>
      <c r="F176" s="29"/>
      <c r="G176" s="29"/>
      <c r="H176" s="29"/>
      <c r="I176" s="29"/>
      <c r="J176" s="29"/>
      <c r="K176" s="29"/>
      <c r="L176" s="29">
        <v>59.59</v>
      </c>
      <c r="M176" s="135">
        <v>59.59</v>
      </c>
      <c r="N176" s="127">
        <v>59.59</v>
      </c>
      <c r="O176" s="34">
        <f t="shared" si="15"/>
        <v>178.77</v>
      </c>
    </row>
    <row r="177" spans="1:35" ht="15.6" thickTop="1" thickBot="1" x14ac:dyDescent="0.35">
      <c r="A177" s="291"/>
      <c r="B177" s="88" t="s">
        <v>165</v>
      </c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135"/>
      <c r="N177" s="127"/>
      <c r="O177" s="34">
        <f t="shared" si="15"/>
        <v>0</v>
      </c>
    </row>
    <row r="178" spans="1:35" ht="15.6" thickTop="1" thickBot="1" x14ac:dyDescent="0.35">
      <c r="A178" s="291"/>
      <c r="B178" s="88" t="s">
        <v>166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135"/>
      <c r="N178" s="127"/>
      <c r="O178" s="34">
        <f t="shared" si="15"/>
        <v>0</v>
      </c>
    </row>
    <row r="179" spans="1:35" ht="15.6" thickTop="1" thickBot="1" x14ac:dyDescent="0.35">
      <c r="A179" s="291"/>
      <c r="B179" s="88" t="s">
        <v>167</v>
      </c>
      <c r="C179" s="29"/>
      <c r="D179" s="29">
        <v>107.9</v>
      </c>
      <c r="E179" s="29"/>
      <c r="F179" s="29"/>
      <c r="G179" s="29"/>
      <c r="H179" s="29"/>
      <c r="I179" s="29"/>
      <c r="J179" s="29"/>
      <c r="K179" s="29"/>
      <c r="L179" s="29"/>
      <c r="M179" s="135"/>
      <c r="N179" s="127"/>
      <c r="O179" s="34">
        <f t="shared" si="15"/>
        <v>107.9</v>
      </c>
    </row>
    <row r="180" spans="1:35" ht="15.6" thickTop="1" thickBot="1" x14ac:dyDescent="0.35">
      <c r="A180" s="291"/>
      <c r="B180" s="88" t="s">
        <v>168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135"/>
      <c r="N180" s="127"/>
      <c r="O180" s="34">
        <f t="shared" si="15"/>
        <v>0</v>
      </c>
    </row>
    <row r="181" spans="1:35" ht="15.6" thickTop="1" thickBot="1" x14ac:dyDescent="0.35">
      <c r="A181" s="291"/>
      <c r="B181" s="88" t="s">
        <v>101</v>
      </c>
      <c r="C181" s="29">
        <v>257.12</v>
      </c>
      <c r="D181" s="29">
        <v>156.22</v>
      </c>
      <c r="E181" s="29">
        <v>215.92</v>
      </c>
      <c r="F181" s="29">
        <v>156.22</v>
      </c>
      <c r="G181" s="29">
        <v>129.75</v>
      </c>
      <c r="H181" s="29">
        <v>385.45</v>
      </c>
      <c r="I181" s="29">
        <v>40</v>
      </c>
      <c r="J181" s="29"/>
      <c r="K181" s="29"/>
      <c r="L181" s="29">
        <v>217.11</v>
      </c>
      <c r="M181" s="135">
        <v>177.92</v>
      </c>
      <c r="N181" s="127">
        <v>127.12</v>
      </c>
      <c r="O181" s="34">
        <f t="shared" si="15"/>
        <v>1862.83</v>
      </c>
    </row>
    <row r="182" spans="1:35" ht="15.6" thickTop="1" thickBot="1" x14ac:dyDescent="0.35">
      <c r="A182" s="291"/>
      <c r="B182" s="88" t="s">
        <v>126</v>
      </c>
      <c r="C182" s="29">
        <v>70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135"/>
      <c r="N182" s="127"/>
      <c r="O182" s="33">
        <f t="shared" si="15"/>
        <v>70</v>
      </c>
    </row>
    <row r="183" spans="1:35" ht="15.6" thickTop="1" thickBot="1" x14ac:dyDescent="0.35">
      <c r="A183" s="291"/>
      <c r="B183" s="88" t="s">
        <v>169</v>
      </c>
      <c r="C183" s="29"/>
      <c r="D183" s="29">
        <v>204.44</v>
      </c>
      <c r="E183" s="29">
        <v>340.22</v>
      </c>
      <c r="F183" s="29">
        <v>328.38</v>
      </c>
      <c r="G183" s="29">
        <v>291.57</v>
      </c>
      <c r="H183" s="29">
        <v>120.95</v>
      </c>
      <c r="I183" s="29">
        <v>363.5</v>
      </c>
      <c r="J183" s="29"/>
      <c r="K183" s="29"/>
      <c r="L183" s="29"/>
      <c r="M183" s="135"/>
      <c r="N183" s="127"/>
      <c r="O183" s="34">
        <f t="shared" si="15"/>
        <v>1649.0600000000002</v>
      </c>
    </row>
    <row r="184" spans="1:35" ht="15.6" thickTop="1" thickBot="1" x14ac:dyDescent="0.35">
      <c r="A184" s="292"/>
      <c r="B184" s="89" t="s">
        <v>170</v>
      </c>
      <c r="C184" s="29"/>
      <c r="D184" s="29"/>
      <c r="E184" s="29"/>
      <c r="F184" s="29"/>
      <c r="G184" s="29">
        <v>33.26</v>
      </c>
      <c r="H184" s="29">
        <v>33.26</v>
      </c>
      <c r="I184" s="29">
        <v>33.26</v>
      </c>
      <c r="J184" s="29">
        <v>33.26</v>
      </c>
      <c r="K184" s="29">
        <v>33.26</v>
      </c>
      <c r="L184" s="29">
        <v>33.26</v>
      </c>
      <c r="M184" s="135">
        <v>33.26</v>
      </c>
      <c r="N184" s="41">
        <v>33.26</v>
      </c>
      <c r="O184" s="34">
        <f t="shared" si="15"/>
        <v>266.08</v>
      </c>
    </row>
    <row r="185" spans="1:35" ht="15.6" thickTop="1" thickBot="1" x14ac:dyDescent="0.35">
      <c r="A185" s="24"/>
      <c r="B185" s="6"/>
      <c r="C185" s="106" t="s">
        <v>1</v>
      </c>
      <c r="D185" s="106" t="s">
        <v>2</v>
      </c>
      <c r="E185" s="106" t="s">
        <v>3</v>
      </c>
      <c r="F185" s="106" t="s">
        <v>4</v>
      </c>
      <c r="G185" s="106" t="s">
        <v>5</v>
      </c>
      <c r="H185" s="106" t="s">
        <v>6</v>
      </c>
      <c r="I185" s="106" t="s">
        <v>7</v>
      </c>
      <c r="J185" s="106" t="s">
        <v>8</v>
      </c>
      <c r="K185" s="106" t="s">
        <v>9</v>
      </c>
      <c r="L185" s="106" t="s">
        <v>10</v>
      </c>
      <c r="M185" s="130" t="s">
        <v>11</v>
      </c>
      <c r="N185" s="54" t="s">
        <v>12</v>
      </c>
      <c r="O185" s="30" t="s">
        <v>13</v>
      </c>
    </row>
    <row r="186" spans="1:35" ht="39" customHeight="1" thickTop="1" thickBot="1" x14ac:dyDescent="0.35">
      <c r="A186" s="287" t="s">
        <v>171</v>
      </c>
      <c r="B186" s="288" t="s">
        <v>114</v>
      </c>
      <c r="C186" s="109">
        <f>SUM(C187:C222)</f>
        <v>9710.91</v>
      </c>
      <c r="D186" s="109">
        <f t="shared" ref="D186:O186" si="16">SUM(D187:D222)</f>
        <v>35045.21</v>
      </c>
      <c r="E186" s="109">
        <f t="shared" si="16"/>
        <v>11667.280000000002</v>
      </c>
      <c r="F186" s="109">
        <f t="shared" si="16"/>
        <v>8423.02</v>
      </c>
      <c r="G186" s="109">
        <f t="shared" si="16"/>
        <v>7420.24</v>
      </c>
      <c r="H186" s="109">
        <f t="shared" si="16"/>
        <v>8635.8300000000017</v>
      </c>
      <c r="I186" s="109">
        <f t="shared" si="16"/>
        <v>8103.0700000000006</v>
      </c>
      <c r="J186" s="109">
        <f t="shared" si="16"/>
        <v>8773.57</v>
      </c>
      <c r="K186" s="109">
        <f t="shared" si="16"/>
        <v>12715.999999999998</v>
      </c>
      <c r="L186" s="109">
        <f t="shared" si="16"/>
        <v>10128.81</v>
      </c>
      <c r="M186" s="136">
        <f t="shared" si="16"/>
        <v>13346.169999999996</v>
      </c>
      <c r="N186" s="128">
        <f t="shared" si="16"/>
        <v>9416.2999999999993</v>
      </c>
      <c r="O186" s="45">
        <f t="shared" si="16"/>
        <v>143386.41000000003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3"/>
      <c r="AG186" s="23"/>
      <c r="AH186" s="23"/>
      <c r="AI186" s="23"/>
    </row>
    <row r="187" spans="1:35" ht="15.6" thickTop="1" thickBot="1" x14ac:dyDescent="0.35">
      <c r="A187" s="278" t="s">
        <v>172</v>
      </c>
      <c r="B187" s="90" t="s">
        <v>173</v>
      </c>
      <c r="C187" s="29">
        <v>133.71</v>
      </c>
      <c r="D187" s="29">
        <v>133.71</v>
      </c>
      <c r="E187" s="29"/>
      <c r="F187" s="29"/>
      <c r="G187" s="29"/>
      <c r="H187" s="29"/>
      <c r="I187" s="29"/>
      <c r="J187" s="29"/>
      <c r="K187" s="29"/>
      <c r="L187" s="29"/>
      <c r="M187" s="135"/>
      <c r="N187" s="126"/>
      <c r="O187" s="33">
        <f t="shared" ref="O187:O222" si="17">SUM(C187:N187)</f>
        <v>267.42</v>
      </c>
    </row>
    <row r="188" spans="1:35" ht="15.6" thickTop="1" thickBot="1" x14ac:dyDescent="0.35">
      <c r="A188" s="279"/>
      <c r="B188" s="90" t="s">
        <v>174</v>
      </c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135"/>
      <c r="N188" s="127"/>
      <c r="O188" s="33">
        <f t="shared" si="17"/>
        <v>0</v>
      </c>
    </row>
    <row r="189" spans="1:35" ht="15.6" thickTop="1" thickBot="1" x14ac:dyDescent="0.35">
      <c r="A189" s="279"/>
      <c r="B189" s="90" t="s">
        <v>175</v>
      </c>
      <c r="C189" s="29"/>
      <c r="D189" s="29">
        <v>5884.78</v>
      </c>
      <c r="E189" s="29"/>
      <c r="F189" s="29"/>
      <c r="G189" s="29"/>
      <c r="H189" s="29"/>
      <c r="I189" s="29"/>
      <c r="J189" s="29"/>
      <c r="K189" s="29"/>
      <c r="L189" s="29"/>
      <c r="M189" s="135">
        <v>3234.56</v>
      </c>
      <c r="N189" s="127"/>
      <c r="O189" s="33">
        <f t="shared" si="17"/>
        <v>9119.34</v>
      </c>
    </row>
    <row r="190" spans="1:35" ht="15.6" thickTop="1" thickBot="1" x14ac:dyDescent="0.35">
      <c r="A190" s="279"/>
      <c r="B190" s="91" t="s">
        <v>176</v>
      </c>
      <c r="C190" s="29">
        <v>22.32</v>
      </c>
      <c r="D190" s="29">
        <v>22.32</v>
      </c>
      <c r="E190" s="29">
        <v>22.32</v>
      </c>
      <c r="F190" s="29">
        <v>22.32</v>
      </c>
      <c r="G190" s="29">
        <v>22.32</v>
      </c>
      <c r="H190" s="29">
        <v>22.32</v>
      </c>
      <c r="I190" s="29">
        <v>22.32</v>
      </c>
      <c r="J190" s="29">
        <v>22.32</v>
      </c>
      <c r="K190" s="29">
        <v>22.32</v>
      </c>
      <c r="L190" s="29">
        <v>22.32</v>
      </c>
      <c r="M190" s="135">
        <v>22.32</v>
      </c>
      <c r="N190" s="41">
        <v>22.32</v>
      </c>
      <c r="O190" s="33">
        <f t="shared" si="17"/>
        <v>267.83999999999997</v>
      </c>
    </row>
    <row r="191" spans="1:35" ht="15.6" thickTop="1" thickBot="1" x14ac:dyDescent="0.35">
      <c r="A191" s="279"/>
      <c r="B191" s="91" t="s">
        <v>177</v>
      </c>
      <c r="C191" s="29">
        <v>108.75</v>
      </c>
      <c r="D191" s="29"/>
      <c r="E191" s="29"/>
      <c r="F191" s="29">
        <v>40</v>
      </c>
      <c r="G191" s="29"/>
      <c r="H191" s="29"/>
      <c r="I191" s="29">
        <v>107.23</v>
      </c>
      <c r="J191" s="29"/>
      <c r="K191" s="29"/>
      <c r="L191" s="29"/>
      <c r="M191" s="135"/>
      <c r="N191" s="127">
        <v>211.68</v>
      </c>
      <c r="O191" s="33">
        <f t="shared" si="17"/>
        <v>467.66</v>
      </c>
    </row>
    <row r="192" spans="1:35" ht="15.6" thickTop="1" thickBot="1" x14ac:dyDescent="0.35">
      <c r="A192" s="279"/>
      <c r="B192" s="91" t="s">
        <v>178</v>
      </c>
      <c r="C192" s="29">
        <v>67.650000000000006</v>
      </c>
      <c r="D192" s="29">
        <v>67.650000000000006</v>
      </c>
      <c r="E192" s="29">
        <v>67.650000000000006</v>
      </c>
      <c r="F192" s="29">
        <v>67.650000000000006</v>
      </c>
      <c r="G192" s="29">
        <v>67.650000000000006</v>
      </c>
      <c r="H192" s="29">
        <v>67.650000000000006</v>
      </c>
      <c r="I192" s="29">
        <v>67.650000000000006</v>
      </c>
      <c r="J192" s="29">
        <v>67.650000000000006</v>
      </c>
      <c r="K192" s="29">
        <v>67.650000000000006</v>
      </c>
      <c r="L192" s="29">
        <v>67.650000000000006</v>
      </c>
      <c r="M192" s="135">
        <v>67.650000000000006</v>
      </c>
      <c r="N192" s="41">
        <v>67.650000000000006</v>
      </c>
      <c r="O192" s="33">
        <f t="shared" si="17"/>
        <v>811.79999999999984</v>
      </c>
    </row>
    <row r="193" spans="1:15" ht="15.6" thickTop="1" thickBot="1" x14ac:dyDescent="0.35">
      <c r="A193" s="279"/>
      <c r="B193" s="91" t="s">
        <v>179</v>
      </c>
      <c r="C193" s="29">
        <v>1194</v>
      </c>
      <c r="D193" s="29">
        <v>1194</v>
      </c>
      <c r="E193" s="29">
        <v>1194</v>
      </c>
      <c r="F193" s="29">
        <v>1194</v>
      </c>
      <c r="G193" s="29">
        <v>1194</v>
      </c>
      <c r="H193" s="29">
        <v>1194</v>
      </c>
      <c r="I193" s="29">
        <v>1194</v>
      </c>
      <c r="J193" s="29">
        <v>1194</v>
      </c>
      <c r="K193" s="29">
        <v>1194</v>
      </c>
      <c r="L193" s="29">
        <v>1194</v>
      </c>
      <c r="M193" s="135"/>
      <c r="N193" s="41">
        <v>1194</v>
      </c>
      <c r="O193" s="33">
        <f t="shared" si="17"/>
        <v>13134</v>
      </c>
    </row>
    <row r="194" spans="1:15" ht="15.6" thickTop="1" thickBot="1" x14ac:dyDescent="0.35">
      <c r="A194" s="279"/>
      <c r="B194" s="91" t="s">
        <v>179</v>
      </c>
      <c r="C194" s="29">
        <v>37.130000000000003</v>
      </c>
      <c r="D194" s="29">
        <v>37.130000000000003</v>
      </c>
      <c r="E194" s="29">
        <v>37.130000000000003</v>
      </c>
      <c r="F194" s="29">
        <v>37.130000000000003</v>
      </c>
      <c r="G194" s="29">
        <v>37.130000000000003</v>
      </c>
      <c r="H194" s="29">
        <v>37.130000000000003</v>
      </c>
      <c r="I194" s="29">
        <v>37.130000000000003</v>
      </c>
      <c r="J194" s="29">
        <v>37.130000000000003</v>
      </c>
      <c r="K194" s="29"/>
      <c r="L194" s="29">
        <v>37.130000000000003</v>
      </c>
      <c r="M194" s="135">
        <v>37.130000000000003</v>
      </c>
      <c r="N194" s="41">
        <v>37.130000000000003</v>
      </c>
      <c r="O194" s="33">
        <f t="shared" si="17"/>
        <v>408.43</v>
      </c>
    </row>
    <row r="195" spans="1:15" ht="15.6" thickTop="1" thickBot="1" x14ac:dyDescent="0.35">
      <c r="A195" s="279"/>
      <c r="B195" s="91" t="s">
        <v>179</v>
      </c>
      <c r="C195" s="29">
        <v>153.94999999999999</v>
      </c>
      <c r="D195" s="29">
        <v>153.94999999999999</v>
      </c>
      <c r="E195" s="29">
        <v>153.94999999999999</v>
      </c>
      <c r="F195" s="29">
        <v>153.94999999999999</v>
      </c>
      <c r="G195" s="29">
        <v>153.94999999999999</v>
      </c>
      <c r="H195" s="29">
        <v>153.94999999999999</v>
      </c>
      <c r="I195" s="29">
        <v>153.94999999999999</v>
      </c>
      <c r="J195" s="29">
        <v>153.94999999999999</v>
      </c>
      <c r="K195" s="29"/>
      <c r="L195" s="29">
        <v>153.94999999999999</v>
      </c>
      <c r="M195" s="135">
        <v>153.94999999999999</v>
      </c>
      <c r="N195" s="41">
        <v>153.94999999999999</v>
      </c>
      <c r="O195" s="33">
        <f t="shared" si="17"/>
        <v>1693.4500000000003</v>
      </c>
    </row>
    <row r="196" spans="1:15" ht="15.6" thickTop="1" thickBot="1" x14ac:dyDescent="0.35">
      <c r="A196" s="279"/>
      <c r="B196" s="91" t="s">
        <v>179</v>
      </c>
      <c r="C196" s="29"/>
      <c r="D196" s="29"/>
      <c r="E196" s="29"/>
      <c r="F196" s="29"/>
      <c r="G196" s="29">
        <v>99.91</v>
      </c>
      <c r="H196" s="29">
        <v>99.91</v>
      </c>
      <c r="I196" s="29">
        <v>99.91</v>
      </c>
      <c r="J196" s="29">
        <v>99.91</v>
      </c>
      <c r="K196" s="29">
        <v>99.91</v>
      </c>
      <c r="L196" s="29">
        <v>99.91</v>
      </c>
      <c r="M196" s="135"/>
      <c r="N196" s="41">
        <v>99.91</v>
      </c>
      <c r="O196" s="33">
        <f t="shared" si="17"/>
        <v>699.36999999999989</v>
      </c>
    </row>
    <row r="197" spans="1:15" ht="15.6" thickTop="1" thickBot="1" x14ac:dyDescent="0.35">
      <c r="A197" s="279"/>
      <c r="B197" s="91" t="s">
        <v>179</v>
      </c>
      <c r="C197" s="29">
        <v>230</v>
      </c>
      <c r="D197" s="29">
        <v>230</v>
      </c>
      <c r="E197" s="29">
        <v>230</v>
      </c>
      <c r="F197" s="29">
        <v>230</v>
      </c>
      <c r="G197" s="29">
        <v>230</v>
      </c>
      <c r="H197" s="29">
        <v>230</v>
      </c>
      <c r="I197" s="29">
        <v>230</v>
      </c>
      <c r="J197" s="29">
        <v>230</v>
      </c>
      <c r="K197" s="29"/>
      <c r="L197" s="29">
        <v>230</v>
      </c>
      <c r="M197" s="135">
        <v>230</v>
      </c>
      <c r="N197" s="41">
        <v>230</v>
      </c>
      <c r="O197" s="33">
        <f t="shared" si="17"/>
        <v>2530</v>
      </c>
    </row>
    <row r="198" spans="1:15" ht="15.6" thickTop="1" thickBot="1" x14ac:dyDescent="0.35">
      <c r="A198" s="279"/>
      <c r="B198" s="91" t="s">
        <v>180</v>
      </c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135"/>
      <c r="N198" s="127"/>
      <c r="O198" s="33">
        <f t="shared" si="17"/>
        <v>0</v>
      </c>
    </row>
    <row r="199" spans="1:15" ht="15.6" thickTop="1" thickBot="1" x14ac:dyDescent="0.35">
      <c r="A199" s="279"/>
      <c r="B199" s="91" t="s">
        <v>181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135"/>
      <c r="N199" s="127"/>
      <c r="O199" s="33">
        <f t="shared" si="17"/>
        <v>0</v>
      </c>
    </row>
    <row r="200" spans="1:15" ht="15.6" thickTop="1" thickBot="1" x14ac:dyDescent="0.35">
      <c r="A200" s="279"/>
      <c r="B200" s="91" t="s">
        <v>181</v>
      </c>
      <c r="C200" s="29">
        <v>1000.61</v>
      </c>
      <c r="D200" s="29">
        <v>983.06</v>
      </c>
      <c r="E200" s="29">
        <v>4297.58</v>
      </c>
      <c r="F200" s="29">
        <v>986.64</v>
      </c>
      <c r="G200" s="29">
        <v>978.37</v>
      </c>
      <c r="H200" s="29">
        <v>972.6</v>
      </c>
      <c r="I200" s="29">
        <v>941.91</v>
      </c>
      <c r="J200" s="29">
        <v>937.76</v>
      </c>
      <c r="K200" s="29">
        <v>929.09</v>
      </c>
      <c r="L200" s="29">
        <v>923.49</v>
      </c>
      <c r="M200" s="135"/>
      <c r="N200" s="127">
        <v>1126.18</v>
      </c>
      <c r="O200" s="33">
        <f t="shared" si="17"/>
        <v>14077.29</v>
      </c>
    </row>
    <row r="201" spans="1:15" ht="15.6" thickTop="1" thickBot="1" x14ac:dyDescent="0.35">
      <c r="A201" s="279"/>
      <c r="B201" s="91" t="s">
        <v>182</v>
      </c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135"/>
      <c r="N201" s="127"/>
      <c r="O201" s="33">
        <f t="shared" si="17"/>
        <v>0</v>
      </c>
    </row>
    <row r="202" spans="1:15" ht="15.6" thickTop="1" thickBot="1" x14ac:dyDescent="0.35">
      <c r="A202" s="279"/>
      <c r="B202" s="91" t="s">
        <v>183</v>
      </c>
      <c r="C202" s="29">
        <v>889.11</v>
      </c>
      <c r="D202" s="29">
        <v>20136.2</v>
      </c>
      <c r="E202" s="29"/>
      <c r="F202" s="29"/>
      <c r="G202" s="29"/>
      <c r="H202" s="29"/>
      <c r="I202" s="29"/>
      <c r="J202" s="29"/>
      <c r="K202" s="29"/>
      <c r="L202" s="29"/>
      <c r="M202" s="135"/>
      <c r="N202" s="41"/>
      <c r="O202" s="33">
        <f t="shared" si="17"/>
        <v>21025.31</v>
      </c>
    </row>
    <row r="203" spans="1:15" ht="15.6" thickTop="1" thickBot="1" x14ac:dyDescent="0.35">
      <c r="A203" s="279"/>
      <c r="B203" s="91" t="s">
        <v>39</v>
      </c>
      <c r="C203" s="29"/>
      <c r="D203" s="29"/>
      <c r="E203" s="29"/>
      <c r="F203" s="29"/>
      <c r="G203" s="29"/>
      <c r="H203" s="29"/>
      <c r="I203" s="29"/>
      <c r="J203" s="29"/>
      <c r="K203" s="29">
        <v>277.52</v>
      </c>
      <c r="L203" s="29"/>
      <c r="M203" s="135"/>
      <c r="N203" s="127"/>
      <c r="O203" s="33">
        <f t="shared" si="17"/>
        <v>277.52</v>
      </c>
    </row>
    <row r="204" spans="1:15" ht="15.6" thickTop="1" thickBot="1" x14ac:dyDescent="0.35">
      <c r="A204" s="279"/>
      <c r="B204" s="91" t="s">
        <v>184</v>
      </c>
      <c r="C204" s="29">
        <v>122.72</v>
      </c>
      <c r="D204" s="29">
        <v>122.72</v>
      </c>
      <c r="E204" s="29">
        <v>122.72</v>
      </c>
      <c r="F204" s="29">
        <v>122.72</v>
      </c>
      <c r="G204" s="29">
        <v>122.72</v>
      </c>
      <c r="H204" s="29">
        <v>122.72</v>
      </c>
      <c r="I204" s="29">
        <v>122.72</v>
      </c>
      <c r="J204" s="29">
        <v>122.72</v>
      </c>
      <c r="K204" s="29">
        <v>122.72</v>
      </c>
      <c r="L204" s="29">
        <v>122.72</v>
      </c>
      <c r="M204" s="135">
        <v>122.72</v>
      </c>
      <c r="N204" s="41">
        <v>122.72</v>
      </c>
      <c r="O204" s="33">
        <f t="shared" si="17"/>
        <v>1472.64</v>
      </c>
    </row>
    <row r="205" spans="1:15" ht="15.6" thickTop="1" thickBot="1" x14ac:dyDescent="0.35">
      <c r="A205" s="279"/>
      <c r="B205" s="91" t="s">
        <v>185</v>
      </c>
      <c r="C205" s="29">
        <v>1001.94</v>
      </c>
      <c r="D205" s="29">
        <v>998.73</v>
      </c>
      <c r="E205" s="29">
        <v>999.42</v>
      </c>
      <c r="F205" s="29">
        <v>1002.31</v>
      </c>
      <c r="G205" s="29"/>
      <c r="H205" s="29">
        <v>847.19</v>
      </c>
      <c r="I205" s="29">
        <v>685.25</v>
      </c>
      <c r="J205" s="29">
        <v>684.55</v>
      </c>
      <c r="K205" s="29">
        <v>682.47</v>
      </c>
      <c r="L205" s="29">
        <v>680.67</v>
      </c>
      <c r="M205" s="135">
        <v>679.16</v>
      </c>
      <c r="N205" s="127">
        <v>833.31</v>
      </c>
      <c r="O205" s="33">
        <f t="shared" si="17"/>
        <v>9095</v>
      </c>
    </row>
    <row r="206" spans="1:15" ht="15.6" thickTop="1" thickBot="1" x14ac:dyDescent="0.35">
      <c r="A206" s="279"/>
      <c r="B206" s="91" t="s">
        <v>186</v>
      </c>
      <c r="C206" s="29">
        <v>37.880000000000003</v>
      </c>
      <c r="D206" s="29">
        <v>66.650000000000006</v>
      </c>
      <c r="E206" s="29">
        <v>112.52</v>
      </c>
      <c r="F206" s="29">
        <v>48.59</v>
      </c>
      <c r="G206" s="29">
        <v>8.33</v>
      </c>
      <c r="H206" s="29">
        <v>22.32</v>
      </c>
      <c r="I206" s="29">
        <v>22.32</v>
      </c>
      <c r="J206" s="29">
        <v>8.33</v>
      </c>
      <c r="K206" s="29">
        <v>140.1</v>
      </c>
      <c r="L206" s="29">
        <v>25.57</v>
      </c>
      <c r="M206" s="135">
        <v>293.73</v>
      </c>
      <c r="N206" s="127">
        <v>11.58</v>
      </c>
      <c r="O206" s="33">
        <f t="shared" si="17"/>
        <v>797.92</v>
      </c>
    </row>
    <row r="207" spans="1:15" ht="15.6" thickTop="1" thickBot="1" x14ac:dyDescent="0.35">
      <c r="A207" s="279"/>
      <c r="B207" s="92" t="s">
        <v>187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135"/>
      <c r="N207" s="127"/>
      <c r="O207" s="33">
        <f t="shared" si="17"/>
        <v>0</v>
      </c>
    </row>
    <row r="208" spans="1:15" ht="15.6" thickTop="1" thickBot="1" x14ac:dyDescent="0.35">
      <c r="A208" s="279"/>
      <c r="B208" s="92" t="s">
        <v>17</v>
      </c>
      <c r="C208" s="29">
        <v>505</v>
      </c>
      <c r="D208" s="29">
        <v>505</v>
      </c>
      <c r="E208" s="29"/>
      <c r="F208" s="29"/>
      <c r="G208" s="29"/>
      <c r="H208" s="29"/>
      <c r="I208" s="29"/>
      <c r="J208" s="29"/>
      <c r="K208" s="29"/>
      <c r="L208" s="29"/>
      <c r="M208" s="135"/>
      <c r="N208" s="127"/>
      <c r="O208" s="33">
        <f t="shared" si="17"/>
        <v>1010</v>
      </c>
    </row>
    <row r="209" spans="1:31" ht="15.6" thickTop="1" thickBot="1" x14ac:dyDescent="0.35">
      <c r="A209" s="279"/>
      <c r="B209" s="92" t="s">
        <v>17</v>
      </c>
      <c r="C209" s="29"/>
      <c r="D209" s="29">
        <v>312.39</v>
      </c>
      <c r="E209" s="29">
        <v>312.39</v>
      </c>
      <c r="F209" s="28">
        <v>312.39</v>
      </c>
      <c r="G209" s="28">
        <v>312.39</v>
      </c>
      <c r="H209" s="28">
        <v>312.39</v>
      </c>
      <c r="I209" s="28">
        <v>312.39</v>
      </c>
      <c r="J209" s="28">
        <v>312.39</v>
      </c>
      <c r="K209" s="28">
        <v>312.39</v>
      </c>
      <c r="L209" s="28">
        <v>312.39</v>
      </c>
      <c r="M209" s="134">
        <v>312.39</v>
      </c>
      <c r="N209" s="122"/>
      <c r="O209" s="33">
        <f t="shared" si="17"/>
        <v>3123.8999999999992</v>
      </c>
    </row>
    <row r="210" spans="1:31" ht="15.6" thickTop="1" thickBot="1" x14ac:dyDescent="0.35">
      <c r="A210" s="279"/>
      <c r="B210" s="92" t="s">
        <v>17</v>
      </c>
      <c r="C210" s="28"/>
      <c r="D210" s="28"/>
      <c r="E210" s="28"/>
      <c r="F210" s="28"/>
      <c r="G210" s="28"/>
      <c r="H210" s="28"/>
      <c r="I210" s="28"/>
      <c r="J210" s="28"/>
      <c r="K210" s="28">
        <v>364.48</v>
      </c>
      <c r="L210" s="28">
        <v>364.48</v>
      </c>
      <c r="M210" s="134">
        <v>364.48</v>
      </c>
      <c r="N210" s="122">
        <v>364.48</v>
      </c>
      <c r="O210" s="33">
        <f t="shared" si="17"/>
        <v>1457.92</v>
      </c>
    </row>
    <row r="211" spans="1:31" ht="15.6" thickTop="1" thickBot="1" x14ac:dyDescent="0.35">
      <c r="A211" s="279"/>
      <c r="B211" s="92" t="s">
        <v>188</v>
      </c>
      <c r="C211" s="29">
        <v>156.19999999999999</v>
      </c>
      <c r="D211" s="29">
        <v>234.3</v>
      </c>
      <c r="E211" s="29">
        <v>156.19999999999999</v>
      </c>
      <c r="F211" s="29">
        <v>156.19999999999999</v>
      </c>
      <c r="G211" s="29">
        <v>156.19999999999999</v>
      </c>
      <c r="H211" s="29">
        <v>156.19999999999999</v>
      </c>
      <c r="I211" s="29">
        <v>156.19999999999999</v>
      </c>
      <c r="J211" s="29">
        <v>156.19999999999999</v>
      </c>
      <c r="K211" s="29">
        <v>162.94</v>
      </c>
      <c r="L211" s="29">
        <v>162.94</v>
      </c>
      <c r="M211" s="135">
        <v>251.21</v>
      </c>
      <c r="N211" s="127">
        <v>165.18</v>
      </c>
      <c r="O211" s="33">
        <f t="shared" si="17"/>
        <v>2069.9700000000003</v>
      </c>
    </row>
    <row r="212" spans="1:31" ht="15.6" thickTop="1" thickBot="1" x14ac:dyDescent="0.35">
      <c r="A212" s="279"/>
      <c r="B212" s="92" t="s">
        <v>189</v>
      </c>
      <c r="C212" s="29">
        <v>1614.84</v>
      </c>
      <c r="D212" s="29">
        <v>1614.84</v>
      </c>
      <c r="E212" s="29">
        <v>1614.84</v>
      </c>
      <c r="F212" s="29">
        <v>1614.84</v>
      </c>
      <c r="G212" s="29">
        <v>1614.84</v>
      </c>
      <c r="H212" s="29">
        <v>2054.33</v>
      </c>
      <c r="I212" s="29">
        <v>1608.19</v>
      </c>
      <c r="J212" s="29">
        <v>1614.84</v>
      </c>
      <c r="K212" s="29">
        <v>2135.7199999999998</v>
      </c>
      <c r="L212" s="29">
        <v>1599.47</v>
      </c>
      <c r="M212" s="135">
        <v>1606.04</v>
      </c>
      <c r="N212" s="127">
        <v>1614.84</v>
      </c>
      <c r="O212" s="33">
        <f t="shared" si="17"/>
        <v>20307.63</v>
      </c>
    </row>
    <row r="213" spans="1:31" ht="15.6" thickTop="1" thickBot="1" x14ac:dyDescent="0.35">
      <c r="A213" s="279"/>
      <c r="B213" s="92" t="s">
        <v>19</v>
      </c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135"/>
      <c r="N213" s="127"/>
      <c r="O213" s="33">
        <f t="shared" si="17"/>
        <v>0</v>
      </c>
    </row>
    <row r="214" spans="1:31" ht="15.6" thickTop="1" thickBot="1" x14ac:dyDescent="0.35">
      <c r="A214" s="279"/>
      <c r="B214" s="92" t="s">
        <v>190</v>
      </c>
      <c r="C214" s="29">
        <v>655.89</v>
      </c>
      <c r="D214" s="29">
        <v>654.66999999999996</v>
      </c>
      <c r="E214" s="29">
        <v>653.45000000000005</v>
      </c>
      <c r="F214" s="29">
        <v>652.24</v>
      </c>
      <c r="G214" s="29">
        <v>651.02</v>
      </c>
      <c r="H214" s="29">
        <v>649.80999999999995</v>
      </c>
      <c r="I214" s="29">
        <v>648.59</v>
      </c>
      <c r="J214" s="29">
        <v>647.39</v>
      </c>
      <c r="K214" s="29">
        <v>646.16999999999996</v>
      </c>
      <c r="L214" s="29">
        <v>644.96</v>
      </c>
      <c r="M214" s="135">
        <v>643.74</v>
      </c>
      <c r="N214" s="127">
        <v>642.53</v>
      </c>
      <c r="O214" s="33">
        <f t="shared" si="17"/>
        <v>7790.46</v>
      </c>
    </row>
    <row r="215" spans="1:31" ht="15.6" thickTop="1" thickBot="1" x14ac:dyDescent="0.35">
      <c r="A215" s="279"/>
      <c r="B215" s="92" t="s">
        <v>95</v>
      </c>
      <c r="C215" s="29">
        <v>1058.78</v>
      </c>
      <c r="D215" s="29">
        <v>972.68</v>
      </c>
      <c r="E215" s="29">
        <v>972.68</v>
      </c>
      <c r="F215" s="29">
        <v>1139.71</v>
      </c>
      <c r="G215" s="29">
        <v>972.88</v>
      </c>
      <c r="H215" s="29">
        <v>972.88</v>
      </c>
      <c r="I215" s="29">
        <v>972.88</v>
      </c>
      <c r="J215" s="29">
        <v>972.87</v>
      </c>
      <c r="K215" s="29">
        <v>3040.8</v>
      </c>
      <c r="L215" s="29">
        <v>969.44</v>
      </c>
      <c r="M215" s="135">
        <v>2166.4499999999998</v>
      </c>
      <c r="N215" s="127"/>
      <c r="O215" s="33">
        <f t="shared" si="17"/>
        <v>14212.05</v>
      </c>
    </row>
    <row r="216" spans="1:31" ht="15.6" thickTop="1" thickBot="1" x14ac:dyDescent="0.35">
      <c r="A216" s="279"/>
      <c r="B216" s="92" t="s">
        <v>191</v>
      </c>
      <c r="C216" s="29">
        <v>642.33000000000004</v>
      </c>
      <c r="D216" s="29">
        <v>642.33000000000004</v>
      </c>
      <c r="E216" s="29">
        <v>642.33000000000004</v>
      </c>
      <c r="F216" s="29">
        <v>642.33000000000004</v>
      </c>
      <c r="G216" s="29">
        <v>642.33000000000004</v>
      </c>
      <c r="H216" s="29">
        <v>642.33000000000004</v>
      </c>
      <c r="I216" s="29">
        <v>642.33000000000004</v>
      </c>
      <c r="J216" s="29">
        <v>642.33000000000004</v>
      </c>
      <c r="K216" s="29">
        <v>642.33000000000004</v>
      </c>
      <c r="L216" s="29">
        <v>642.33000000000004</v>
      </c>
      <c r="M216" s="135">
        <v>1284.6600000000001</v>
      </c>
      <c r="N216" s="127">
        <v>642.33000000000004</v>
      </c>
      <c r="O216" s="33">
        <f t="shared" si="17"/>
        <v>8350.2900000000009</v>
      </c>
    </row>
    <row r="217" spans="1:31" ht="15.6" thickTop="1" thickBot="1" x14ac:dyDescent="0.35">
      <c r="A217" s="279"/>
      <c r="B217" s="92" t="s">
        <v>192</v>
      </c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135"/>
      <c r="N217" s="127"/>
      <c r="O217" s="33">
        <f t="shared" si="17"/>
        <v>0</v>
      </c>
    </row>
    <row r="218" spans="1:31" ht="15.6" thickTop="1" thickBot="1" x14ac:dyDescent="0.35">
      <c r="A218" s="279"/>
      <c r="B218" s="92" t="s">
        <v>193</v>
      </c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135"/>
      <c r="N218" s="127"/>
      <c r="O218" s="33">
        <f t="shared" si="17"/>
        <v>0</v>
      </c>
    </row>
    <row r="219" spans="1:31" ht="15.6" thickTop="1" thickBot="1" x14ac:dyDescent="0.35">
      <c r="A219" s="279"/>
      <c r="B219" s="92" t="s">
        <v>194</v>
      </c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135"/>
      <c r="N219" s="127"/>
      <c r="O219" s="33">
        <f t="shared" si="17"/>
        <v>0</v>
      </c>
    </row>
    <row r="220" spans="1:31" ht="15.6" thickTop="1" thickBot="1" x14ac:dyDescent="0.35">
      <c r="A220" s="279"/>
      <c r="B220" s="92" t="s">
        <v>195</v>
      </c>
      <c r="C220" s="29">
        <v>78.099999999999994</v>
      </c>
      <c r="D220" s="29">
        <v>78.099999999999994</v>
      </c>
      <c r="E220" s="29">
        <v>78.099999999999994</v>
      </c>
      <c r="F220" s="29"/>
      <c r="G220" s="29">
        <v>156.19999999999999</v>
      </c>
      <c r="H220" s="29">
        <v>78.099999999999994</v>
      </c>
      <c r="I220" s="29">
        <v>78.099999999999994</v>
      </c>
      <c r="J220" s="29">
        <v>78.099999999999994</v>
      </c>
      <c r="K220" s="29">
        <v>81.47</v>
      </c>
      <c r="L220" s="29">
        <v>81.47</v>
      </c>
      <c r="M220" s="135">
        <v>82.06</v>
      </c>
      <c r="N220" s="127">
        <v>82.59</v>
      </c>
      <c r="O220" s="33">
        <f t="shared" si="17"/>
        <v>952.39000000000021</v>
      </c>
    </row>
    <row r="221" spans="1:31" ht="15.6" thickTop="1" thickBot="1" x14ac:dyDescent="0.35">
      <c r="A221" s="279"/>
      <c r="B221" s="92" t="s">
        <v>196</v>
      </c>
      <c r="C221" s="29"/>
      <c r="D221" s="29"/>
      <c r="E221" s="29"/>
      <c r="F221" s="29"/>
      <c r="G221" s="29"/>
      <c r="H221" s="29"/>
      <c r="I221" s="29"/>
      <c r="J221" s="29"/>
      <c r="K221" s="29">
        <v>1002.79</v>
      </c>
      <c r="L221" s="29">
        <v>1002.79</v>
      </c>
      <c r="M221" s="135">
        <v>1002.79</v>
      </c>
      <c r="N221" s="127">
        <v>1002.79</v>
      </c>
      <c r="O221" s="33">
        <f>SUM(C221:N221)</f>
        <v>4011.16</v>
      </c>
    </row>
    <row r="222" spans="1:31" ht="15.6" thickTop="1" thickBot="1" x14ac:dyDescent="0.35">
      <c r="A222" s="280"/>
      <c r="B222" s="93" t="s">
        <v>197</v>
      </c>
      <c r="C222" s="29"/>
      <c r="D222" s="29"/>
      <c r="E222" s="29"/>
      <c r="F222" s="29"/>
      <c r="G222" s="29"/>
      <c r="H222" s="29"/>
      <c r="I222" s="29"/>
      <c r="J222" s="29">
        <v>791.13</v>
      </c>
      <c r="K222" s="29">
        <v>791.13</v>
      </c>
      <c r="L222" s="29">
        <v>791.13</v>
      </c>
      <c r="M222" s="135">
        <v>791.13</v>
      </c>
      <c r="N222" s="127">
        <v>791.13</v>
      </c>
      <c r="O222" s="33">
        <f t="shared" si="17"/>
        <v>3955.65</v>
      </c>
    </row>
    <row r="223" spans="1:31" ht="15.6" thickTop="1" thickBot="1" x14ac:dyDescent="0.35">
      <c r="A223" s="24"/>
      <c r="B223" s="6"/>
      <c r="C223" s="106" t="s">
        <v>1</v>
      </c>
      <c r="D223" s="106" t="s">
        <v>2</v>
      </c>
      <c r="E223" s="106" t="s">
        <v>3</v>
      </c>
      <c r="F223" s="106" t="s">
        <v>4</v>
      </c>
      <c r="G223" s="106" t="s">
        <v>5</v>
      </c>
      <c r="H223" s="106" t="s">
        <v>6</v>
      </c>
      <c r="I223" s="106" t="s">
        <v>7</v>
      </c>
      <c r="J223" s="106" t="s">
        <v>8</v>
      </c>
      <c r="K223" s="106" t="s">
        <v>9</v>
      </c>
      <c r="L223" s="106" t="s">
        <v>10</v>
      </c>
      <c r="M223" s="130" t="s">
        <v>11</v>
      </c>
      <c r="N223" s="52" t="s">
        <v>12</v>
      </c>
      <c r="O223" s="31" t="s">
        <v>13</v>
      </c>
    </row>
    <row r="224" spans="1:31" ht="15.6" thickTop="1" thickBot="1" x14ac:dyDescent="0.35">
      <c r="A224" s="283" t="s">
        <v>198</v>
      </c>
      <c r="B224" s="284" t="s">
        <v>114</v>
      </c>
      <c r="C224" s="107">
        <f t="shared" ref="C224:O224" si="18">SUM(C225:C237)</f>
        <v>266.57</v>
      </c>
      <c r="D224" s="107">
        <f t="shared" si="18"/>
        <v>278.7</v>
      </c>
      <c r="E224" s="107">
        <f t="shared" si="18"/>
        <v>349.16999999999996</v>
      </c>
      <c r="F224" s="107">
        <f t="shared" si="18"/>
        <v>717.52</v>
      </c>
      <c r="G224" s="107">
        <f t="shared" si="18"/>
        <v>617.41000000000008</v>
      </c>
      <c r="H224" s="107">
        <f t="shared" si="18"/>
        <v>288.72000000000003</v>
      </c>
      <c r="I224" s="107">
        <f t="shared" si="18"/>
        <v>333.24</v>
      </c>
      <c r="J224" s="107">
        <f t="shared" si="18"/>
        <v>238.72</v>
      </c>
      <c r="K224" s="107">
        <f t="shared" si="18"/>
        <v>367.24</v>
      </c>
      <c r="L224" s="107">
        <f t="shared" si="18"/>
        <v>283.24</v>
      </c>
      <c r="M224" s="131">
        <f t="shared" si="18"/>
        <v>191.91</v>
      </c>
      <c r="N224" s="42">
        <f t="shared" si="18"/>
        <v>375.46000000000004</v>
      </c>
      <c r="O224" s="32">
        <f t="shared" si="18"/>
        <v>3632.9500000000003</v>
      </c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 ht="15.6" thickTop="1" thickBot="1" x14ac:dyDescent="0.35">
      <c r="A225" s="281" t="s">
        <v>198</v>
      </c>
      <c r="B225" s="94" t="s">
        <v>199</v>
      </c>
      <c r="C225" s="29">
        <v>231</v>
      </c>
      <c r="D225" s="29">
        <v>74</v>
      </c>
      <c r="E225" s="29">
        <v>70</v>
      </c>
      <c r="F225" s="29">
        <v>164</v>
      </c>
      <c r="G225" s="29">
        <v>165</v>
      </c>
      <c r="H225" s="29">
        <v>150</v>
      </c>
      <c r="I225" s="29">
        <v>90</v>
      </c>
      <c r="J225" s="29"/>
      <c r="K225" s="29">
        <v>224</v>
      </c>
      <c r="L225" s="29">
        <v>140</v>
      </c>
      <c r="M225" s="135">
        <v>78</v>
      </c>
      <c r="N225" s="126">
        <v>156</v>
      </c>
      <c r="O225" s="33">
        <f t="shared" ref="O225:O237" si="19">SUM(C225:N225)</f>
        <v>1542</v>
      </c>
    </row>
    <row r="226" spans="1:31" ht="15.6" thickTop="1" thickBot="1" x14ac:dyDescent="0.35">
      <c r="A226" s="281"/>
      <c r="B226" s="95" t="s">
        <v>200</v>
      </c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135"/>
      <c r="N226" s="127"/>
      <c r="O226" s="33">
        <f t="shared" si="19"/>
        <v>0</v>
      </c>
    </row>
    <row r="227" spans="1:31" ht="15.6" thickTop="1" thickBot="1" x14ac:dyDescent="0.35">
      <c r="A227" s="281"/>
      <c r="B227" s="95" t="s">
        <v>201</v>
      </c>
      <c r="C227" s="29"/>
      <c r="D227" s="29"/>
      <c r="E227" s="29"/>
      <c r="F227" s="29"/>
      <c r="G227" s="29"/>
      <c r="H227" s="29" t="s">
        <v>202</v>
      </c>
      <c r="I227" s="29"/>
      <c r="J227" s="29"/>
      <c r="K227" s="29"/>
      <c r="L227" s="29"/>
      <c r="M227" s="135"/>
      <c r="N227" s="127"/>
      <c r="O227" s="33">
        <f t="shared" si="19"/>
        <v>0</v>
      </c>
    </row>
    <row r="228" spans="1:31" ht="15.6" thickTop="1" thickBot="1" x14ac:dyDescent="0.35">
      <c r="A228" s="281"/>
      <c r="B228" s="95" t="s">
        <v>203</v>
      </c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135"/>
      <c r="N228" s="127"/>
      <c r="O228" s="33">
        <f t="shared" si="19"/>
        <v>0</v>
      </c>
    </row>
    <row r="229" spans="1:31" ht="15.6" thickTop="1" thickBot="1" x14ac:dyDescent="0.35">
      <c r="A229" s="281"/>
      <c r="B229" s="95" t="s">
        <v>60</v>
      </c>
      <c r="C229" s="29">
        <v>30.57</v>
      </c>
      <c r="D229" s="29">
        <v>21</v>
      </c>
      <c r="E229" s="29"/>
      <c r="F229" s="29">
        <v>156</v>
      </c>
      <c r="G229" s="29" t="s">
        <v>204</v>
      </c>
      <c r="H229" s="29"/>
      <c r="I229" s="29"/>
      <c r="J229" s="29"/>
      <c r="K229" s="29"/>
      <c r="L229" s="29"/>
      <c r="M229" s="135"/>
      <c r="N229" s="127">
        <v>105.55</v>
      </c>
      <c r="O229" s="33">
        <f t="shared" si="19"/>
        <v>313.12</v>
      </c>
    </row>
    <row r="230" spans="1:31" ht="15.6" thickTop="1" thickBot="1" x14ac:dyDescent="0.35">
      <c r="A230" s="281"/>
      <c r="B230" s="95" t="s">
        <v>205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135"/>
      <c r="N230" s="127"/>
      <c r="O230" s="33">
        <f t="shared" si="19"/>
        <v>0</v>
      </c>
    </row>
    <row r="231" spans="1:31" ht="15.6" thickTop="1" thickBot="1" x14ac:dyDescent="0.35">
      <c r="A231" s="281"/>
      <c r="B231" s="95" t="s">
        <v>206</v>
      </c>
      <c r="C231" s="29"/>
      <c r="D231" s="29"/>
      <c r="E231" s="29"/>
      <c r="F231" s="29"/>
      <c r="G231" s="29">
        <v>4.9000000000000004</v>
      </c>
      <c r="H231" s="29"/>
      <c r="I231" s="29"/>
      <c r="J231" s="29"/>
      <c r="K231" s="29"/>
      <c r="L231" s="29"/>
      <c r="M231" s="135"/>
      <c r="N231" s="127"/>
      <c r="O231" s="33">
        <f t="shared" si="19"/>
        <v>4.9000000000000004</v>
      </c>
    </row>
    <row r="232" spans="1:31" ht="15.6" thickTop="1" thickBot="1" x14ac:dyDescent="0.35">
      <c r="A232" s="281"/>
      <c r="B232" s="95" t="s">
        <v>207</v>
      </c>
      <c r="C232" s="29"/>
      <c r="D232" s="29" t="s">
        <v>208</v>
      </c>
      <c r="E232" s="29">
        <v>95.47</v>
      </c>
      <c r="F232" s="29">
        <v>194.27</v>
      </c>
      <c r="G232" s="29">
        <v>194.27</v>
      </c>
      <c r="H232" s="29">
        <v>95.47</v>
      </c>
      <c r="I232" s="29" t="s">
        <v>204</v>
      </c>
      <c r="J232" s="29">
        <v>95.47</v>
      </c>
      <c r="K232" s="29"/>
      <c r="L232" s="29"/>
      <c r="M232" s="135"/>
      <c r="N232" s="127"/>
      <c r="O232" s="33"/>
    </row>
    <row r="233" spans="1:31" ht="15.6" thickTop="1" thickBot="1" x14ac:dyDescent="0.35">
      <c r="A233" s="281"/>
      <c r="B233" s="95" t="s">
        <v>209</v>
      </c>
      <c r="C233" s="29"/>
      <c r="D233" s="29"/>
      <c r="E233" s="29"/>
      <c r="F233" s="29"/>
      <c r="G233" s="29">
        <v>199.99</v>
      </c>
      <c r="H233" s="29"/>
      <c r="I233" s="29">
        <v>199.99</v>
      </c>
      <c r="J233" s="29"/>
      <c r="K233" s="29">
        <v>99.99</v>
      </c>
      <c r="L233" s="29">
        <v>99.99</v>
      </c>
      <c r="M233" s="135">
        <v>70.66</v>
      </c>
      <c r="N233" s="127">
        <v>70.66</v>
      </c>
      <c r="O233" s="33">
        <f t="shared" si="19"/>
        <v>741.28</v>
      </c>
    </row>
    <row r="234" spans="1:31" ht="15.6" thickTop="1" thickBot="1" x14ac:dyDescent="0.35">
      <c r="A234" s="281"/>
      <c r="B234" s="95" t="s">
        <v>87</v>
      </c>
      <c r="C234" s="29">
        <v>5</v>
      </c>
      <c r="D234" s="29"/>
      <c r="E234" s="29"/>
      <c r="F234" s="29"/>
      <c r="G234" s="29">
        <v>10</v>
      </c>
      <c r="H234" s="29"/>
      <c r="I234" s="29"/>
      <c r="J234" s="29">
        <v>100</v>
      </c>
      <c r="K234" s="29"/>
      <c r="L234" s="29"/>
      <c r="M234" s="135"/>
      <c r="N234" s="127"/>
      <c r="O234" s="33">
        <f t="shared" si="19"/>
        <v>115</v>
      </c>
    </row>
    <row r="235" spans="1:31" ht="15.6" thickTop="1" thickBot="1" x14ac:dyDescent="0.35">
      <c r="A235" s="281"/>
      <c r="B235" s="96" t="s">
        <v>210</v>
      </c>
      <c r="C235" s="29"/>
      <c r="D235" s="29">
        <v>43.25</v>
      </c>
      <c r="E235" s="29">
        <v>43.25</v>
      </c>
      <c r="F235" s="29">
        <v>43.25</v>
      </c>
      <c r="G235" s="29">
        <v>43.25</v>
      </c>
      <c r="H235" s="29">
        <v>43.25</v>
      </c>
      <c r="I235" s="29">
        <v>43.25</v>
      </c>
      <c r="J235" s="29">
        <v>43.25</v>
      </c>
      <c r="K235" s="29">
        <v>43.25</v>
      </c>
      <c r="L235" s="29">
        <v>43.25</v>
      </c>
      <c r="M235" s="135">
        <v>43.25</v>
      </c>
      <c r="N235" s="41">
        <v>43.25</v>
      </c>
      <c r="O235" s="33">
        <f t="shared" si="19"/>
        <v>475.75</v>
      </c>
    </row>
    <row r="236" spans="1:31" ht="15.6" thickTop="1" thickBot="1" x14ac:dyDescent="0.35">
      <c r="A236" s="281"/>
      <c r="B236" s="95" t="s">
        <v>211</v>
      </c>
      <c r="C236" s="29"/>
      <c r="D236" s="29">
        <v>140.44999999999999</v>
      </c>
      <c r="E236" s="29">
        <v>140.44999999999999</v>
      </c>
      <c r="F236" s="29"/>
      <c r="G236" s="29"/>
      <c r="H236" s="29"/>
      <c r="I236" s="29"/>
      <c r="J236" s="29"/>
      <c r="K236" s="29"/>
      <c r="L236" s="29"/>
      <c r="M236" s="135"/>
      <c r="N236" s="127"/>
      <c r="O236" s="33">
        <f t="shared" si="19"/>
        <v>280.89999999999998</v>
      </c>
    </row>
    <row r="237" spans="1:31" ht="15.6" thickTop="1" thickBot="1" x14ac:dyDescent="0.35">
      <c r="A237" s="282"/>
      <c r="B237" s="97" t="s">
        <v>212</v>
      </c>
      <c r="C237" s="29"/>
      <c r="D237" s="29"/>
      <c r="E237" s="29"/>
      <c r="F237" s="29">
        <v>160</v>
      </c>
      <c r="G237" s="29"/>
      <c r="H237" s="29"/>
      <c r="I237" s="29"/>
      <c r="J237" s="29"/>
      <c r="K237" s="29"/>
      <c r="L237" s="29"/>
      <c r="M237" s="135"/>
      <c r="N237" s="127"/>
      <c r="O237" s="33">
        <f t="shared" si="19"/>
        <v>160</v>
      </c>
    </row>
    <row r="238" spans="1:31" ht="15.6" thickTop="1" thickBot="1" x14ac:dyDescent="0.35">
      <c r="A238" s="9"/>
      <c r="B238" s="10"/>
      <c r="C238" s="106" t="s">
        <v>1</v>
      </c>
      <c r="D238" s="106" t="s">
        <v>2</v>
      </c>
      <c r="E238" s="106" t="s">
        <v>3</v>
      </c>
      <c r="F238" s="106" t="s">
        <v>4</v>
      </c>
      <c r="G238" s="106" t="s">
        <v>5</v>
      </c>
      <c r="H238" s="106" t="s">
        <v>6</v>
      </c>
      <c r="I238" s="106" t="s">
        <v>7</v>
      </c>
      <c r="J238" s="106" t="s">
        <v>8</v>
      </c>
      <c r="K238" s="106" t="s">
        <v>9</v>
      </c>
      <c r="L238" s="106" t="s">
        <v>10</v>
      </c>
      <c r="M238" s="130" t="s">
        <v>11</v>
      </c>
      <c r="N238" s="52" t="s">
        <v>12</v>
      </c>
      <c r="O238" s="31" t="s">
        <v>13</v>
      </c>
    </row>
    <row r="239" spans="1:31" ht="15.6" thickTop="1" thickBot="1" x14ac:dyDescent="0.35">
      <c r="A239" s="283" t="s">
        <v>213</v>
      </c>
      <c r="B239" s="284" t="s">
        <v>114</v>
      </c>
      <c r="C239" s="107">
        <f>SUM(C240:C250)</f>
        <v>2523.67</v>
      </c>
      <c r="D239" s="107">
        <f t="shared" ref="D239:O239" si="20">SUM(D240:D250)</f>
        <v>1835.94</v>
      </c>
      <c r="E239" s="107">
        <f t="shared" si="20"/>
        <v>2290.25</v>
      </c>
      <c r="F239" s="107">
        <f t="shared" si="20"/>
        <v>2771.15</v>
      </c>
      <c r="G239" s="107">
        <f t="shared" si="20"/>
        <v>2861.08</v>
      </c>
      <c r="H239" s="107">
        <f t="shared" si="20"/>
        <v>2352.23</v>
      </c>
      <c r="I239" s="107">
        <f t="shared" si="20"/>
        <v>2275.88</v>
      </c>
      <c r="J239" s="107">
        <f t="shared" si="20"/>
        <v>1234.48</v>
      </c>
      <c r="K239" s="107">
        <f t="shared" si="20"/>
        <v>2036.78</v>
      </c>
      <c r="L239" s="107">
        <f t="shared" si="20"/>
        <v>3108.2599999999998</v>
      </c>
      <c r="M239" s="131">
        <f t="shared" si="20"/>
        <v>2227.92</v>
      </c>
      <c r="N239" s="42">
        <f t="shared" si="20"/>
        <v>1595.6100000000001</v>
      </c>
      <c r="O239" s="32">
        <f t="shared" si="20"/>
        <v>27113.25</v>
      </c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 ht="15.6" thickTop="1" thickBot="1" x14ac:dyDescent="0.35">
      <c r="A240" s="285" t="s">
        <v>213</v>
      </c>
      <c r="B240" s="98" t="s">
        <v>214</v>
      </c>
      <c r="C240" s="29">
        <v>261.95999999999998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135"/>
      <c r="N240" s="126"/>
      <c r="O240" s="33">
        <f t="shared" ref="O240:O250" si="21">SUM(C240:N240)</f>
        <v>261.95999999999998</v>
      </c>
    </row>
    <row r="241" spans="1:31" ht="15.6" thickTop="1" thickBot="1" x14ac:dyDescent="0.35">
      <c r="A241" s="285"/>
      <c r="B241" s="99" t="s">
        <v>215</v>
      </c>
      <c r="C241" s="29">
        <v>181.21</v>
      </c>
      <c r="D241" s="29">
        <v>329.95</v>
      </c>
      <c r="E241" s="29">
        <v>314.22000000000003</v>
      </c>
      <c r="F241" s="29">
        <v>396.6</v>
      </c>
      <c r="G241" s="29">
        <v>541.35</v>
      </c>
      <c r="H241" s="29">
        <v>691.76</v>
      </c>
      <c r="I241" s="29">
        <v>443.74</v>
      </c>
      <c r="J241" s="29">
        <v>148.88999999999999</v>
      </c>
      <c r="K241" s="29">
        <v>446.6</v>
      </c>
      <c r="L241" s="29">
        <v>679.14</v>
      </c>
      <c r="M241" s="135">
        <v>367.09</v>
      </c>
      <c r="N241" s="127">
        <v>914.71</v>
      </c>
      <c r="O241" s="33">
        <f t="shared" si="21"/>
        <v>5455.26</v>
      </c>
    </row>
    <row r="242" spans="1:31" ht="15.6" thickTop="1" thickBot="1" x14ac:dyDescent="0.35">
      <c r="A242" s="285"/>
      <c r="B242" s="99" t="s">
        <v>216</v>
      </c>
      <c r="C242" s="29">
        <v>34.53</v>
      </c>
      <c r="D242" s="29"/>
      <c r="E242" s="29">
        <v>31.25</v>
      </c>
      <c r="F242" s="29">
        <v>121.89</v>
      </c>
      <c r="G242" s="29"/>
      <c r="H242" s="29" t="s">
        <v>204</v>
      </c>
      <c r="I242" s="29">
        <v>144.97999999999999</v>
      </c>
      <c r="J242" s="29"/>
      <c r="K242" s="29"/>
      <c r="L242" s="29">
        <v>16</v>
      </c>
      <c r="M242" s="135">
        <v>16.899999999999999</v>
      </c>
      <c r="N242" s="127"/>
      <c r="O242" s="33">
        <f t="shared" si="21"/>
        <v>365.54999999999995</v>
      </c>
    </row>
    <row r="243" spans="1:31" ht="15.6" thickTop="1" thickBot="1" x14ac:dyDescent="0.35">
      <c r="A243" s="285"/>
      <c r="B243" s="99" t="s">
        <v>217</v>
      </c>
      <c r="C243" s="29">
        <v>110.2</v>
      </c>
      <c r="D243" s="29">
        <v>77.599999999999994</v>
      </c>
      <c r="E243" s="29">
        <v>279.32</v>
      </c>
      <c r="F243" s="29">
        <v>268.94</v>
      </c>
      <c r="G243" s="29">
        <v>117.4</v>
      </c>
      <c r="H243" s="29">
        <v>132.19999999999999</v>
      </c>
      <c r="I243" s="29">
        <v>223.52</v>
      </c>
      <c r="J243" s="29">
        <v>177.88</v>
      </c>
      <c r="K243" s="29">
        <v>216.69</v>
      </c>
      <c r="L243" s="29">
        <v>188.7</v>
      </c>
      <c r="M243" s="135">
        <v>404.67</v>
      </c>
      <c r="N243" s="127">
        <v>85.5</v>
      </c>
      <c r="O243" s="33">
        <f t="shared" si="21"/>
        <v>2282.62</v>
      </c>
    </row>
    <row r="244" spans="1:31" ht="15.6" thickTop="1" thickBot="1" x14ac:dyDescent="0.35">
      <c r="A244" s="285"/>
      <c r="B244" s="99" t="s">
        <v>218</v>
      </c>
      <c r="C244" s="29">
        <v>124.09</v>
      </c>
      <c r="D244" s="29">
        <v>207.21</v>
      </c>
      <c r="E244" s="29">
        <v>343.7</v>
      </c>
      <c r="F244" s="29">
        <v>159.66999999999999</v>
      </c>
      <c r="G244" s="29">
        <v>105.4</v>
      </c>
      <c r="H244" s="29">
        <v>42.76</v>
      </c>
      <c r="I244" s="29">
        <v>156</v>
      </c>
      <c r="J244" s="29">
        <v>206.75</v>
      </c>
      <c r="K244" s="29">
        <v>129.94999999999999</v>
      </c>
      <c r="L244" s="29">
        <v>161.22</v>
      </c>
      <c r="M244" s="135">
        <v>106.9</v>
      </c>
      <c r="N244" s="127">
        <v>201.66</v>
      </c>
      <c r="O244" s="33">
        <f t="shared" si="21"/>
        <v>1945.3100000000002</v>
      </c>
    </row>
    <row r="245" spans="1:31" ht="15.6" thickTop="1" thickBot="1" x14ac:dyDescent="0.35">
      <c r="A245" s="285"/>
      <c r="B245" s="99" t="s">
        <v>219</v>
      </c>
      <c r="C245" s="29">
        <v>71.989999999999995</v>
      </c>
      <c r="D245" s="29">
        <v>12.7</v>
      </c>
      <c r="E245" s="29">
        <v>83.72</v>
      </c>
      <c r="F245" s="29">
        <v>102.84</v>
      </c>
      <c r="G245" s="29">
        <v>45.9</v>
      </c>
      <c r="H245" s="29"/>
      <c r="I245" s="29">
        <v>130.83000000000001</v>
      </c>
      <c r="J245" s="29">
        <v>39.5</v>
      </c>
      <c r="K245" s="29"/>
      <c r="L245" s="29">
        <v>12</v>
      </c>
      <c r="M245" s="135">
        <v>20.48</v>
      </c>
      <c r="N245" s="127">
        <v>183.2</v>
      </c>
      <c r="O245" s="33">
        <f t="shared" si="21"/>
        <v>703.16000000000008</v>
      </c>
    </row>
    <row r="246" spans="1:31" ht="15.6" thickTop="1" thickBot="1" x14ac:dyDescent="0.35">
      <c r="A246" s="285"/>
      <c r="B246" s="99" t="s">
        <v>220</v>
      </c>
      <c r="C246" s="29">
        <v>1739.69</v>
      </c>
      <c r="D246" s="29">
        <v>1208.48</v>
      </c>
      <c r="E246" s="29">
        <v>1238.04</v>
      </c>
      <c r="F246" s="29">
        <v>1721.21</v>
      </c>
      <c r="G246" s="29">
        <v>2051.0300000000002</v>
      </c>
      <c r="H246" s="29">
        <v>1485.51</v>
      </c>
      <c r="I246" s="29">
        <v>1176.81</v>
      </c>
      <c r="J246" s="29">
        <v>661.46</v>
      </c>
      <c r="K246" s="29">
        <v>1243.54</v>
      </c>
      <c r="L246" s="29">
        <v>2051.1999999999998</v>
      </c>
      <c r="M246" s="135">
        <v>1311.88</v>
      </c>
      <c r="N246" s="127">
        <v>210.54</v>
      </c>
      <c r="O246" s="33">
        <f t="shared" si="21"/>
        <v>16099.390000000003</v>
      </c>
    </row>
    <row r="247" spans="1:31" ht="15.6" thickTop="1" thickBot="1" x14ac:dyDescent="0.35">
      <c r="A247" s="285"/>
      <c r="B247" s="99" t="s">
        <v>221</v>
      </c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135"/>
      <c r="N247" s="127"/>
      <c r="O247" s="33">
        <f t="shared" si="21"/>
        <v>0</v>
      </c>
    </row>
    <row r="248" spans="1:31" ht="15.6" thickTop="1" thickBot="1" x14ac:dyDescent="0.35">
      <c r="A248" s="285"/>
      <c r="B248" s="9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135"/>
      <c r="N248" s="127"/>
      <c r="O248" s="33">
        <f t="shared" si="21"/>
        <v>0</v>
      </c>
    </row>
    <row r="249" spans="1:31" ht="15.6" thickTop="1" thickBot="1" x14ac:dyDescent="0.35">
      <c r="A249" s="285"/>
      <c r="B249" s="100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135"/>
      <c r="N249" s="127"/>
      <c r="O249" s="33">
        <f t="shared" si="21"/>
        <v>0</v>
      </c>
    </row>
    <row r="250" spans="1:31" ht="15.6" thickTop="1" thickBot="1" x14ac:dyDescent="0.35">
      <c r="A250" s="286"/>
      <c r="B250" s="101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135"/>
      <c r="N250" s="129"/>
      <c r="O250" s="46">
        <f t="shared" si="21"/>
        <v>0</v>
      </c>
    </row>
    <row r="251" spans="1:31" ht="15.6" thickTop="1" thickBot="1" x14ac:dyDescent="0.35">
      <c r="C251" s="272" t="s">
        <v>1</v>
      </c>
      <c r="D251" s="272" t="s">
        <v>2</v>
      </c>
      <c r="E251" s="272" t="s">
        <v>3</v>
      </c>
      <c r="F251" s="272" t="s">
        <v>4</v>
      </c>
      <c r="G251" s="272" t="s">
        <v>5</v>
      </c>
      <c r="H251" s="272" t="s">
        <v>6</v>
      </c>
      <c r="I251" s="272" t="s">
        <v>7</v>
      </c>
      <c r="J251" s="272" t="s">
        <v>8</v>
      </c>
      <c r="K251" s="272" t="s">
        <v>9</v>
      </c>
      <c r="L251" s="272" t="s">
        <v>10</v>
      </c>
      <c r="M251" s="275" t="s">
        <v>11</v>
      </c>
      <c r="N251" s="276" t="s">
        <v>12</v>
      </c>
      <c r="O251" s="273" t="s">
        <v>222</v>
      </c>
    </row>
    <row r="252" spans="1:31" ht="15.6" thickTop="1" thickBot="1" x14ac:dyDescent="0.35">
      <c r="A252" s="5"/>
      <c r="B252" s="11" t="s">
        <v>223</v>
      </c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5"/>
      <c r="N252" s="277"/>
      <c r="O252" s="274" t="s">
        <v>222</v>
      </c>
    </row>
    <row r="253" spans="1:31" ht="15.6" thickTop="1" thickBot="1" x14ac:dyDescent="0.35">
      <c r="A253" s="5"/>
      <c r="B253" s="102" t="s">
        <v>224</v>
      </c>
      <c r="C253" s="110">
        <f>C4</f>
        <v>20538.449999999997</v>
      </c>
      <c r="D253" s="110">
        <f t="shared" ref="D253:N253" si="22">D4</f>
        <v>44731.53</v>
      </c>
      <c r="E253" s="110">
        <f t="shared" si="22"/>
        <v>27463.32</v>
      </c>
      <c r="F253" s="110">
        <f t="shared" si="22"/>
        <v>18709.63</v>
      </c>
      <c r="G253" s="110">
        <f t="shared" si="22"/>
        <v>14264.75</v>
      </c>
      <c r="H253" s="110">
        <f t="shared" si="22"/>
        <v>27574.079999999998</v>
      </c>
      <c r="I253" s="110">
        <f t="shared" si="22"/>
        <v>15503.73</v>
      </c>
      <c r="J253" s="110">
        <f t="shared" si="22"/>
        <v>25274.09</v>
      </c>
      <c r="K253" s="110">
        <f t="shared" si="22"/>
        <v>25476.41</v>
      </c>
      <c r="L253" s="110">
        <f t="shared" si="22"/>
        <v>19928.5</v>
      </c>
      <c r="M253" s="137">
        <f t="shared" si="22"/>
        <v>25910.670000000002</v>
      </c>
      <c r="N253" s="48">
        <f t="shared" si="22"/>
        <v>29093.149999999998</v>
      </c>
      <c r="O253" s="47">
        <f>SUM(C253:N253)</f>
        <v>294468.31</v>
      </c>
    </row>
    <row r="254" spans="1:31" ht="15.6" thickTop="1" thickBot="1" x14ac:dyDescent="0.35">
      <c r="A254" s="26"/>
      <c r="B254" s="103" t="s">
        <v>225</v>
      </c>
      <c r="C254" s="110">
        <f t="shared" ref="C254:N254" si="23">C22+C48+C63+C74+C93+C118+C140+C186+C224+C239</f>
        <v>24093.875</v>
      </c>
      <c r="D254" s="110">
        <f t="shared" si="23"/>
        <v>46068.639999999999</v>
      </c>
      <c r="E254" s="110">
        <f t="shared" si="23"/>
        <v>24787.780000000002</v>
      </c>
      <c r="F254" s="110">
        <f t="shared" si="23"/>
        <v>23872.560000000001</v>
      </c>
      <c r="G254" s="110">
        <f t="shared" si="23"/>
        <v>23498.629999999997</v>
      </c>
      <c r="H254" s="110">
        <f t="shared" si="23"/>
        <v>21622.894000000004</v>
      </c>
      <c r="I254" s="110">
        <f t="shared" si="23"/>
        <v>21795.110000000004</v>
      </c>
      <c r="J254" s="110">
        <f t="shared" si="23"/>
        <v>21640.890000000003</v>
      </c>
      <c r="K254" s="110">
        <f t="shared" si="23"/>
        <v>27764.12</v>
      </c>
      <c r="L254" s="110">
        <f t="shared" si="23"/>
        <v>26155.309999999998</v>
      </c>
      <c r="M254" s="137">
        <f t="shared" si="23"/>
        <v>28321.83</v>
      </c>
      <c r="N254" s="49">
        <f t="shared" si="23"/>
        <v>26421.03</v>
      </c>
      <c r="O254" s="36">
        <f>SUM(C254:N254)</f>
        <v>316042.66899999999</v>
      </c>
    </row>
    <row r="255" spans="1:31" ht="15.6" thickTop="1" thickBot="1" x14ac:dyDescent="0.35">
      <c r="A255" s="26"/>
      <c r="B255" s="104" t="s">
        <v>226</v>
      </c>
      <c r="C255" s="110">
        <f>C253-C254</f>
        <v>-3555.4250000000029</v>
      </c>
      <c r="D255" s="110">
        <f t="shared" ref="D255:N255" si="24">D253-D254</f>
        <v>-1337.1100000000006</v>
      </c>
      <c r="E255" s="110">
        <f t="shared" si="24"/>
        <v>2675.5399999999972</v>
      </c>
      <c r="F255" s="110">
        <f t="shared" si="24"/>
        <v>-5162.93</v>
      </c>
      <c r="G255" s="110">
        <f t="shared" si="24"/>
        <v>-9233.8799999999974</v>
      </c>
      <c r="H255" s="110">
        <f t="shared" si="24"/>
        <v>5951.1859999999942</v>
      </c>
      <c r="I255" s="110">
        <f t="shared" si="24"/>
        <v>-6291.3800000000047</v>
      </c>
      <c r="J255" s="110">
        <f t="shared" si="24"/>
        <v>3633.1999999999971</v>
      </c>
      <c r="K255" s="110">
        <f t="shared" si="24"/>
        <v>-2287.7099999999991</v>
      </c>
      <c r="L255" s="110">
        <f t="shared" si="24"/>
        <v>-6226.8099999999977</v>
      </c>
      <c r="M255" s="137">
        <f t="shared" si="24"/>
        <v>-2411.16</v>
      </c>
      <c r="N255" s="50">
        <f t="shared" si="24"/>
        <v>2672.119999999999</v>
      </c>
      <c r="O255" s="51">
        <f>SUM(C255:N255)</f>
        <v>-21574.359000000015</v>
      </c>
    </row>
    <row r="256" spans="1:31" ht="15.6" thickTop="1" thickBot="1" x14ac:dyDescent="0.35">
      <c r="A256" s="5"/>
      <c r="B256" s="105" t="s">
        <v>227</v>
      </c>
      <c r="C256" s="107">
        <f>C255</f>
        <v>-3555.4250000000029</v>
      </c>
      <c r="D256" s="107">
        <f>C255+D255</f>
        <v>-4892.5350000000035</v>
      </c>
      <c r="E256" s="107">
        <f>C255:E255</f>
        <v>2675.5399999999972</v>
      </c>
      <c r="F256" s="107">
        <f>C255:F255</f>
        <v>-5162.93</v>
      </c>
      <c r="G256" s="107">
        <f>C255:G255</f>
        <v>-9233.8799999999974</v>
      </c>
      <c r="H256" s="107">
        <f>C255:H255</f>
        <v>5951.1859999999942</v>
      </c>
      <c r="I256" s="107">
        <f>SUM(C255:I255)</f>
        <v>-16953.999000000014</v>
      </c>
      <c r="J256" s="107">
        <f>SUM(C255:J255)</f>
        <v>-13320.799000000017</v>
      </c>
      <c r="K256" s="107">
        <f>SUM(C255:K255)</f>
        <v>-15608.509000000016</v>
      </c>
      <c r="L256" s="107">
        <f>SUM(C255:L255)</f>
        <v>-21835.319000000014</v>
      </c>
      <c r="M256" s="131">
        <f>SUM(C255:M255)</f>
        <v>-24246.479000000014</v>
      </c>
      <c r="N256" s="42">
        <f>SUM(C255:N255)</f>
        <v>-21574.359000000015</v>
      </c>
      <c r="O256" s="3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4" x14ac:dyDescent="0.3">
      <c r="A257" s="25"/>
    </row>
    <row r="258" spans="1:4" ht="15" thickBot="1" x14ac:dyDescent="0.35">
      <c r="A258" s="25"/>
    </row>
    <row r="259" spans="1:4" ht="15" thickBot="1" x14ac:dyDescent="0.35">
      <c r="A259" s="25"/>
      <c r="B259" s="20" t="s">
        <v>228</v>
      </c>
      <c r="C259" s="21"/>
      <c r="D259" s="19"/>
    </row>
    <row r="260" spans="1:4" x14ac:dyDescent="0.3">
      <c r="A260" s="25"/>
    </row>
    <row r="261" spans="1:4" ht="25.5" customHeight="1" x14ac:dyDescent="0.3">
      <c r="B261" s="12" t="s">
        <v>14</v>
      </c>
      <c r="C261" s="13">
        <f>O4</f>
        <v>294468.31</v>
      </c>
      <c r="D261" s="14"/>
    </row>
    <row r="262" spans="1:4" x14ac:dyDescent="0.3">
      <c r="B262" s="12" t="s">
        <v>31</v>
      </c>
      <c r="C262" s="13">
        <f>O22</f>
        <v>41974.854999999996</v>
      </c>
      <c r="D262" s="14"/>
    </row>
    <row r="263" spans="1:4" x14ac:dyDescent="0.3">
      <c r="B263" s="12" t="s">
        <v>56</v>
      </c>
      <c r="C263" s="13">
        <f>O48</f>
        <v>11241.5</v>
      </c>
      <c r="D263" s="14"/>
    </row>
    <row r="264" spans="1:4" x14ac:dyDescent="0.3">
      <c r="B264" s="12" t="s">
        <v>68</v>
      </c>
      <c r="C264" s="13">
        <f>O63</f>
        <v>4576.07</v>
      </c>
      <c r="D264" s="14"/>
    </row>
    <row r="265" spans="1:4" x14ac:dyDescent="0.3">
      <c r="B265" s="12" t="s">
        <v>72</v>
      </c>
      <c r="C265" s="13">
        <f>O74</f>
        <v>7934.14</v>
      </c>
      <c r="D265" s="14"/>
    </row>
    <row r="266" spans="1:4" x14ac:dyDescent="0.3">
      <c r="B266" s="12" t="s">
        <v>90</v>
      </c>
      <c r="C266" s="13">
        <f>O93</f>
        <v>16843.760000000002</v>
      </c>
      <c r="D266" s="14"/>
    </row>
    <row r="267" spans="1:4" x14ac:dyDescent="0.3">
      <c r="B267" s="12" t="s">
        <v>113</v>
      </c>
      <c r="C267" s="13">
        <f>O118</f>
        <v>7257.8000000000011</v>
      </c>
      <c r="D267" s="14"/>
    </row>
    <row r="268" spans="1:4" ht="36" x14ac:dyDescent="0.3">
      <c r="B268" s="12" t="s">
        <v>229</v>
      </c>
      <c r="C268" s="13">
        <f>O186</f>
        <v>143386.41000000003</v>
      </c>
      <c r="D268" s="14"/>
    </row>
    <row r="269" spans="1:4" x14ac:dyDescent="0.3">
      <c r="B269" s="12" t="s">
        <v>198</v>
      </c>
      <c r="C269" s="13">
        <f>O224</f>
        <v>3632.9500000000003</v>
      </c>
      <c r="D269" s="14"/>
    </row>
    <row r="270" spans="1:4" x14ac:dyDescent="0.3">
      <c r="B270" s="15" t="s">
        <v>136</v>
      </c>
      <c r="C270" s="13">
        <f>O140</f>
        <v>49803.644</v>
      </c>
      <c r="D270" s="14"/>
    </row>
    <row r="271" spans="1:4" x14ac:dyDescent="0.3">
      <c r="B271" s="16" t="s">
        <v>230</v>
      </c>
      <c r="C271" s="17"/>
      <c r="D271" s="18"/>
    </row>
    <row r="272" spans="1:4" x14ac:dyDescent="0.3">
      <c r="B272" s="12" t="s">
        <v>213</v>
      </c>
      <c r="C272" s="13">
        <f>O239</f>
        <v>27113.25</v>
      </c>
      <c r="D272" s="14"/>
    </row>
  </sheetData>
  <mergeCells count="37">
    <mergeCell ref="A4:B4"/>
    <mergeCell ref="A75:A91"/>
    <mergeCell ref="A118:B118"/>
    <mergeCell ref="A1:B3"/>
    <mergeCell ref="A5:A20"/>
    <mergeCell ref="A23:A46"/>
    <mergeCell ref="A49:A61"/>
    <mergeCell ref="A64:A72"/>
    <mergeCell ref="A140:B140"/>
    <mergeCell ref="A186:B186"/>
    <mergeCell ref="A48:B48"/>
    <mergeCell ref="A22:B22"/>
    <mergeCell ref="A93:B93"/>
    <mergeCell ref="A119:A138"/>
    <mergeCell ref="A141:A184"/>
    <mergeCell ref="A94:A116"/>
    <mergeCell ref="A74:B74"/>
    <mergeCell ref="A63:B63"/>
    <mergeCell ref="A187:A222"/>
    <mergeCell ref="A225:A237"/>
    <mergeCell ref="F251:F252"/>
    <mergeCell ref="C251:C252"/>
    <mergeCell ref="D251:D252"/>
    <mergeCell ref="A224:B224"/>
    <mergeCell ref="A239:B239"/>
    <mergeCell ref="E251:E252"/>
    <mergeCell ref="A240:A250"/>
    <mergeCell ref="C1:O1"/>
    <mergeCell ref="G251:G252"/>
    <mergeCell ref="O251:O252"/>
    <mergeCell ref="I251:I252"/>
    <mergeCell ref="J251:J252"/>
    <mergeCell ref="K251:K252"/>
    <mergeCell ref="L251:L252"/>
    <mergeCell ref="M251:M252"/>
    <mergeCell ref="N251:N252"/>
    <mergeCell ref="H251:H25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AI277"/>
  <sheetViews>
    <sheetView topLeftCell="A13" workbookViewId="0">
      <selection activeCell="E28" sqref="E28"/>
    </sheetView>
  </sheetViews>
  <sheetFormatPr defaultColWidth="8.88671875" defaultRowHeight="14.4" x14ac:dyDescent="0.3"/>
  <cols>
    <col min="1" max="1" width="17.6640625" customWidth="1"/>
    <col min="2" max="2" width="36.33203125" customWidth="1"/>
    <col min="3" max="3" width="11.33203125" bestFit="1" customWidth="1"/>
    <col min="4" max="4" width="11.44140625" bestFit="1" customWidth="1"/>
    <col min="5" max="6" width="11.109375" bestFit="1" customWidth="1"/>
    <col min="7" max="7" width="12.109375" bestFit="1" customWidth="1"/>
    <col min="8" max="8" width="11.109375" bestFit="1" customWidth="1"/>
    <col min="9" max="12" width="12" bestFit="1" customWidth="1"/>
    <col min="13" max="13" width="12.109375" bestFit="1" customWidth="1"/>
    <col min="14" max="14" width="12" bestFit="1" customWidth="1"/>
    <col min="15" max="15" width="15.109375" bestFit="1" customWidth="1"/>
  </cols>
  <sheetData>
    <row r="1" spans="1:31" ht="24.6" x14ac:dyDescent="0.3">
      <c r="A1" s="297"/>
      <c r="B1" s="298"/>
      <c r="C1" s="1" t="s">
        <v>231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5.2" thickBot="1" x14ac:dyDescent="0.35">
      <c r="A2" s="299"/>
      <c r="B2" s="30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1" ht="15.6" thickTop="1" thickBot="1" x14ac:dyDescent="0.35">
      <c r="A3" s="299"/>
      <c r="B3" s="301"/>
      <c r="C3" s="150" t="s">
        <v>1</v>
      </c>
      <c r="D3" s="106" t="s">
        <v>2</v>
      </c>
      <c r="E3" s="106" t="s">
        <v>3</v>
      </c>
      <c r="F3" s="106" t="s">
        <v>4</v>
      </c>
      <c r="G3" s="106" t="s">
        <v>5</v>
      </c>
      <c r="H3" s="106" t="s">
        <v>6</v>
      </c>
      <c r="I3" s="106" t="s">
        <v>7</v>
      </c>
      <c r="J3" s="106" t="s">
        <v>8</v>
      </c>
      <c r="K3" s="106" t="s">
        <v>9</v>
      </c>
      <c r="L3" s="106" t="s">
        <v>10</v>
      </c>
      <c r="M3" s="106" t="s">
        <v>11</v>
      </c>
      <c r="N3" s="157" t="s">
        <v>12</v>
      </c>
      <c r="O3" s="31" t="s">
        <v>13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15.6" thickTop="1" thickBot="1" x14ac:dyDescent="0.35">
      <c r="A4" s="283" t="s">
        <v>14</v>
      </c>
      <c r="B4" s="284"/>
      <c r="C4" s="107">
        <f>SUM(C5:C21)</f>
        <v>17887.43</v>
      </c>
      <c r="D4" s="107">
        <f t="shared" ref="D4:N4" si="0">SUM(D5:D21)</f>
        <v>48288.7</v>
      </c>
      <c r="E4" s="107">
        <f t="shared" si="0"/>
        <v>15415.24</v>
      </c>
      <c r="F4" s="107">
        <f t="shared" si="0"/>
        <v>66384.699999999983</v>
      </c>
      <c r="G4" s="107">
        <f t="shared" si="0"/>
        <v>13413.52</v>
      </c>
      <c r="H4" s="107">
        <f t="shared" si="0"/>
        <v>56838.69</v>
      </c>
      <c r="I4" s="107">
        <f t="shared" si="0"/>
        <v>12970.44</v>
      </c>
      <c r="J4" s="107">
        <f t="shared" si="0"/>
        <v>34726.720000000001</v>
      </c>
      <c r="K4" s="107">
        <f t="shared" si="0"/>
        <v>23761.72</v>
      </c>
      <c r="L4" s="107">
        <f t="shared" si="0"/>
        <v>21259.67</v>
      </c>
      <c r="M4" s="107">
        <f t="shared" si="0"/>
        <v>36422.25</v>
      </c>
      <c r="N4" s="158">
        <f t="shared" si="0"/>
        <v>16013.47</v>
      </c>
      <c r="O4" s="138">
        <f t="shared" ref="O4:O21" si="1">SUM(C4:N4)</f>
        <v>363382.55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6" thickTop="1" thickBot="1" x14ac:dyDescent="0.35">
      <c r="A5" s="302" t="s">
        <v>14</v>
      </c>
      <c r="B5" s="56" t="s">
        <v>15</v>
      </c>
      <c r="C5" s="27"/>
      <c r="D5" s="27"/>
      <c r="E5" s="27">
        <v>536</v>
      </c>
      <c r="F5" s="27">
        <v>186.2</v>
      </c>
      <c r="G5" s="27"/>
      <c r="H5" s="27"/>
      <c r="I5" s="27"/>
      <c r="J5" s="27"/>
      <c r="K5" s="27"/>
      <c r="L5" s="27"/>
      <c r="M5" s="27"/>
      <c r="N5" s="159"/>
      <c r="O5" s="139">
        <f t="shared" si="1"/>
        <v>722.2</v>
      </c>
    </row>
    <row r="6" spans="1:31" ht="15.6" thickTop="1" thickBot="1" x14ac:dyDescent="0.35">
      <c r="A6" s="302"/>
      <c r="B6" s="57" t="s">
        <v>16</v>
      </c>
      <c r="C6" s="27">
        <v>3771.27</v>
      </c>
      <c r="D6" s="27"/>
      <c r="E6" s="27">
        <v>2004.88</v>
      </c>
      <c r="F6" s="27">
        <v>52194.38</v>
      </c>
      <c r="G6" s="27">
        <v>1000</v>
      </c>
      <c r="H6" s="27">
        <v>23487.23</v>
      </c>
      <c r="I6" s="27"/>
      <c r="J6" s="27">
        <v>18045.080000000002</v>
      </c>
      <c r="K6" s="27"/>
      <c r="L6" s="27">
        <v>10000</v>
      </c>
      <c r="M6" s="27">
        <v>17247.849999999999</v>
      </c>
      <c r="N6" s="159">
        <v>4236.7</v>
      </c>
      <c r="O6" s="139">
        <f t="shared" si="1"/>
        <v>131987.39000000001</v>
      </c>
    </row>
    <row r="7" spans="1:31" ht="15.6" thickTop="1" thickBot="1" x14ac:dyDescent="0.35">
      <c r="A7" s="302"/>
      <c r="B7" s="57" t="s">
        <v>17</v>
      </c>
      <c r="C7" s="27"/>
      <c r="D7" s="27">
        <v>10968.21</v>
      </c>
      <c r="E7" s="27"/>
      <c r="F7" s="27"/>
      <c r="G7" s="27"/>
      <c r="H7" s="27"/>
      <c r="I7" s="27"/>
      <c r="J7" s="27">
        <v>1434.04</v>
      </c>
      <c r="K7" s="27"/>
      <c r="L7" s="27"/>
      <c r="M7" s="27"/>
      <c r="N7" s="159"/>
      <c r="O7" s="139">
        <f t="shared" si="1"/>
        <v>12402.25</v>
      </c>
    </row>
    <row r="8" spans="1:31" ht="15.6" thickTop="1" thickBot="1" x14ac:dyDescent="0.35">
      <c r="A8" s="302"/>
      <c r="B8" s="58" t="s">
        <v>18</v>
      </c>
      <c r="C8" s="27">
        <v>3164</v>
      </c>
      <c r="D8" s="27">
        <v>2636.66</v>
      </c>
      <c r="E8" s="27">
        <v>3164</v>
      </c>
      <c r="F8" s="27">
        <v>3164</v>
      </c>
      <c r="G8" s="27">
        <v>3164</v>
      </c>
      <c r="H8" s="27">
        <v>3164</v>
      </c>
      <c r="I8" s="27">
        <v>3164</v>
      </c>
      <c r="J8" s="27">
        <v>3164</v>
      </c>
      <c r="K8" s="27">
        <v>3164</v>
      </c>
      <c r="L8" s="27">
        <v>3212</v>
      </c>
      <c r="M8" s="27">
        <v>3212</v>
      </c>
      <c r="N8" s="159">
        <v>3212</v>
      </c>
      <c r="O8" s="139">
        <f t="shared" si="1"/>
        <v>37584.660000000003</v>
      </c>
    </row>
    <row r="9" spans="1:31" ht="15.6" thickTop="1" thickBot="1" x14ac:dyDescent="0.35">
      <c r="A9" s="302"/>
      <c r="B9" s="57" t="s">
        <v>19</v>
      </c>
      <c r="C9" s="27"/>
      <c r="D9" s="27">
        <v>4129.5</v>
      </c>
      <c r="E9" s="27"/>
      <c r="F9" s="27"/>
      <c r="G9" s="27"/>
      <c r="H9" s="27"/>
      <c r="I9" s="27"/>
      <c r="J9" s="27"/>
      <c r="K9" s="27"/>
      <c r="L9" s="27"/>
      <c r="M9" s="27">
        <v>4375.6099999999997</v>
      </c>
      <c r="N9" s="159"/>
      <c r="O9" s="139">
        <f t="shared" si="1"/>
        <v>8505.11</v>
      </c>
    </row>
    <row r="10" spans="1:31" ht="15.6" thickTop="1" thickBot="1" x14ac:dyDescent="0.35">
      <c r="A10" s="302"/>
      <c r="B10" s="57" t="s">
        <v>20</v>
      </c>
      <c r="C10" s="27">
        <v>1101.2</v>
      </c>
      <c r="D10" s="27">
        <v>1.53</v>
      </c>
      <c r="E10" s="27"/>
      <c r="F10" s="27"/>
      <c r="G10" s="27"/>
      <c r="H10" s="27"/>
      <c r="I10" s="27"/>
      <c r="J10" s="27"/>
      <c r="K10" s="27"/>
      <c r="L10" s="27"/>
      <c r="M10" s="27"/>
      <c r="N10" s="159"/>
      <c r="O10" s="139">
        <f t="shared" si="1"/>
        <v>1102.73</v>
      </c>
    </row>
    <row r="11" spans="1:31" ht="15.6" thickTop="1" thickBot="1" x14ac:dyDescent="0.35">
      <c r="A11" s="302"/>
      <c r="B11" s="57" t="s">
        <v>96</v>
      </c>
      <c r="C11" s="27"/>
      <c r="D11" s="27"/>
      <c r="E11" s="27"/>
      <c r="F11" s="27"/>
      <c r="G11" s="27"/>
      <c r="H11" s="27"/>
      <c r="I11" s="27"/>
      <c r="J11" s="27"/>
      <c r="K11" s="27">
        <v>20</v>
      </c>
      <c r="L11" s="27">
        <v>5</v>
      </c>
      <c r="M11" s="27">
        <v>400</v>
      </c>
      <c r="N11" s="159"/>
      <c r="O11" s="139">
        <f t="shared" si="1"/>
        <v>425</v>
      </c>
    </row>
    <row r="12" spans="1:31" ht="15.6" thickTop="1" thickBot="1" x14ac:dyDescent="0.35">
      <c r="A12" s="302"/>
      <c r="B12" s="58" t="s">
        <v>21</v>
      </c>
      <c r="C12" s="27">
        <v>144.99</v>
      </c>
      <c r="D12" s="27">
        <v>320</v>
      </c>
      <c r="E12" s="27">
        <v>500.8</v>
      </c>
      <c r="F12" s="164">
        <v>638.88</v>
      </c>
      <c r="G12" s="113">
        <v>84.55</v>
      </c>
      <c r="H12" s="27"/>
      <c r="I12" s="27">
        <v>641.47</v>
      </c>
      <c r="J12" s="27">
        <v>1733.54</v>
      </c>
      <c r="K12" s="27"/>
      <c r="L12" s="27">
        <v>238.7</v>
      </c>
      <c r="M12" s="27">
        <v>26.82</v>
      </c>
      <c r="N12" s="159">
        <v>160.80000000000001</v>
      </c>
      <c r="O12" s="139">
        <f t="shared" si="1"/>
        <v>4490.55</v>
      </c>
    </row>
    <row r="13" spans="1:31" ht="15.6" thickTop="1" thickBot="1" x14ac:dyDescent="0.35">
      <c r="A13" s="302"/>
      <c r="B13" s="57" t="s">
        <v>22</v>
      </c>
      <c r="C13" s="27">
        <v>2650.97</v>
      </c>
      <c r="D13" s="27">
        <v>2650.97</v>
      </c>
      <c r="E13" s="27">
        <v>2510.9699999999998</v>
      </c>
      <c r="F13" s="27">
        <v>3486.24</v>
      </c>
      <c r="G13" s="27">
        <v>2510.9699999999998</v>
      </c>
      <c r="H13" s="27">
        <v>2330.9699999999998</v>
      </c>
      <c r="I13" s="27">
        <v>2510.9699999999998</v>
      </c>
      <c r="J13" s="27">
        <v>2510.9699999999998</v>
      </c>
      <c r="K13" s="27">
        <v>2510.9699999999998</v>
      </c>
      <c r="L13" s="27">
        <v>2510.9699999999998</v>
      </c>
      <c r="M13" s="27">
        <v>2866.97</v>
      </c>
      <c r="N13" s="159">
        <v>2510.9699999999998</v>
      </c>
      <c r="O13" s="139">
        <f t="shared" si="1"/>
        <v>31562.910000000003</v>
      </c>
    </row>
    <row r="14" spans="1:31" ht="15.6" thickTop="1" thickBot="1" x14ac:dyDescent="0.35">
      <c r="A14" s="302"/>
      <c r="B14" s="57" t="s">
        <v>23</v>
      </c>
      <c r="C14" s="27">
        <v>180</v>
      </c>
      <c r="D14" s="27">
        <v>180</v>
      </c>
      <c r="E14" s="27"/>
      <c r="F14" s="27">
        <v>180</v>
      </c>
      <c r="G14" s="27"/>
      <c r="H14" s="27">
        <v>180</v>
      </c>
      <c r="I14" s="27"/>
      <c r="J14" s="27"/>
      <c r="K14" s="27"/>
      <c r="L14" s="27"/>
      <c r="M14" s="27"/>
      <c r="N14" s="159"/>
      <c r="O14" s="139">
        <f t="shared" si="1"/>
        <v>720</v>
      </c>
    </row>
    <row r="15" spans="1:31" ht="15.6" thickTop="1" thickBot="1" x14ac:dyDescent="0.35">
      <c r="A15" s="302"/>
      <c r="B15" s="57" t="s">
        <v>24</v>
      </c>
      <c r="C15" s="27"/>
      <c r="D15" s="27">
        <v>20262.03</v>
      </c>
      <c r="E15" s="27"/>
      <c r="F15" s="27"/>
      <c r="G15" s="27"/>
      <c r="H15" s="27"/>
      <c r="I15" s="27"/>
      <c r="J15" s="27"/>
      <c r="K15" s="27">
        <v>11285.75</v>
      </c>
      <c r="L15" s="27"/>
      <c r="M15" s="27"/>
      <c r="N15" s="159"/>
      <c r="O15" s="139">
        <f t="shared" si="1"/>
        <v>31547.78</v>
      </c>
    </row>
    <row r="16" spans="1:31" ht="15.6" thickTop="1" thickBot="1" x14ac:dyDescent="0.35">
      <c r="A16" s="302"/>
      <c r="B16" s="58" t="s">
        <v>25</v>
      </c>
      <c r="C16" s="27"/>
      <c r="D16" s="27"/>
      <c r="E16" s="27"/>
      <c r="F16" s="27"/>
      <c r="G16" s="27"/>
      <c r="H16" s="27"/>
      <c r="I16" s="27"/>
      <c r="J16" s="27">
        <v>833.53</v>
      </c>
      <c r="K16" s="27"/>
      <c r="L16" s="27"/>
      <c r="M16" s="27"/>
      <c r="N16" s="159"/>
      <c r="O16" s="139">
        <f t="shared" si="1"/>
        <v>833.53</v>
      </c>
    </row>
    <row r="17" spans="1:31" ht="15.6" thickTop="1" thickBot="1" x14ac:dyDescent="0.35">
      <c r="A17" s="302"/>
      <c r="B17" s="59" t="s">
        <v>26</v>
      </c>
      <c r="C17" s="27">
        <v>5095</v>
      </c>
      <c r="D17" s="27">
        <v>4245.83</v>
      </c>
      <c r="E17" s="27">
        <v>5294.59</v>
      </c>
      <c r="F17" s="27">
        <v>5095</v>
      </c>
      <c r="G17" s="27">
        <v>5214</v>
      </c>
      <c r="H17" s="27">
        <v>5214</v>
      </c>
      <c r="I17" s="27">
        <v>5214</v>
      </c>
      <c r="J17" s="27">
        <v>5565.56</v>
      </c>
      <c r="K17" s="27">
        <v>5341</v>
      </c>
      <c r="L17" s="27">
        <v>5293</v>
      </c>
      <c r="M17" s="27">
        <v>5293</v>
      </c>
      <c r="N17" s="159">
        <v>5293</v>
      </c>
      <c r="O17" s="139">
        <f t="shared" si="1"/>
        <v>62157.979999999996</v>
      </c>
    </row>
    <row r="18" spans="1:31" ht="15.6" thickTop="1" thickBot="1" x14ac:dyDescent="0.35">
      <c r="A18" s="302"/>
      <c r="B18" s="59" t="s">
        <v>232</v>
      </c>
      <c r="C18" s="27">
        <v>1440</v>
      </c>
      <c r="D18" s="27">
        <v>2883.97</v>
      </c>
      <c r="E18" s="27">
        <v>1404</v>
      </c>
      <c r="F18" s="27">
        <v>1440</v>
      </c>
      <c r="G18" s="27">
        <v>1440</v>
      </c>
      <c r="H18" s="27">
        <v>1440</v>
      </c>
      <c r="I18" s="27">
        <v>1440</v>
      </c>
      <c r="J18" s="27">
        <v>1440</v>
      </c>
      <c r="K18" s="27">
        <v>1440</v>
      </c>
      <c r="L18" s="27"/>
      <c r="M18" s="27">
        <v>3000</v>
      </c>
      <c r="N18" s="159"/>
      <c r="O18" s="139">
        <f t="shared" si="1"/>
        <v>17367.97</v>
      </c>
    </row>
    <row r="19" spans="1:31" ht="15.6" thickTop="1" thickBot="1" x14ac:dyDescent="0.35">
      <c r="A19" s="302"/>
      <c r="B19" s="59" t="s">
        <v>28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159"/>
      <c r="O19" s="139">
        <f t="shared" si="1"/>
        <v>0</v>
      </c>
    </row>
    <row r="20" spans="1:31" ht="15.6" thickTop="1" thickBot="1" x14ac:dyDescent="0.35">
      <c r="A20" s="302"/>
      <c r="B20" s="151" t="s">
        <v>29</v>
      </c>
      <c r="C20" s="27">
        <v>340</v>
      </c>
      <c r="D20" s="27">
        <v>10</v>
      </c>
      <c r="E20" s="27"/>
      <c r="F20" s="27"/>
      <c r="G20" s="27"/>
      <c r="H20" s="27"/>
      <c r="I20" s="27"/>
      <c r="J20" s="27"/>
      <c r="K20" s="27"/>
      <c r="L20" s="27"/>
      <c r="M20" s="27"/>
      <c r="N20" s="159">
        <v>600</v>
      </c>
      <c r="O20" s="139">
        <f t="shared" si="1"/>
        <v>950</v>
      </c>
    </row>
    <row r="21" spans="1:31" ht="15.6" thickTop="1" thickBot="1" x14ac:dyDescent="0.35">
      <c r="A21" s="303"/>
      <c r="B21" s="152" t="s">
        <v>233</v>
      </c>
      <c r="C21" s="27"/>
      <c r="D21" s="27"/>
      <c r="E21" s="27"/>
      <c r="F21" s="27"/>
      <c r="G21" s="27"/>
      <c r="H21" s="27">
        <v>21022.49</v>
      </c>
      <c r="I21" s="27"/>
      <c r="J21" s="27"/>
      <c r="K21" s="27"/>
      <c r="L21" s="27"/>
      <c r="M21" s="27"/>
      <c r="N21" s="159"/>
      <c r="O21" s="139">
        <f t="shared" si="1"/>
        <v>21022.49</v>
      </c>
    </row>
    <row r="22" spans="1:31" ht="15.6" thickTop="1" thickBot="1" x14ac:dyDescent="0.35">
      <c r="A22" s="24"/>
      <c r="B22" s="6"/>
      <c r="C22" s="106" t="s">
        <v>1</v>
      </c>
      <c r="D22" s="106" t="s">
        <v>2</v>
      </c>
      <c r="E22" s="106" t="s">
        <v>3</v>
      </c>
      <c r="F22" s="106" t="s">
        <v>4</v>
      </c>
      <c r="G22" s="106" t="s">
        <v>5</v>
      </c>
      <c r="H22" s="106" t="s">
        <v>6</v>
      </c>
      <c r="I22" s="106" t="s">
        <v>7</v>
      </c>
      <c r="J22" s="106" t="s">
        <v>8</v>
      </c>
      <c r="K22" s="106" t="s">
        <v>9</v>
      </c>
      <c r="L22" s="106" t="s">
        <v>10</v>
      </c>
      <c r="M22" s="106" t="s">
        <v>11</v>
      </c>
      <c r="N22" s="157" t="s">
        <v>12</v>
      </c>
      <c r="O22" s="31" t="s">
        <v>13</v>
      </c>
    </row>
    <row r="23" spans="1:31" ht="15.6" thickTop="1" thickBot="1" x14ac:dyDescent="0.35">
      <c r="A23" s="283" t="s">
        <v>31</v>
      </c>
      <c r="B23" s="284"/>
      <c r="C23" s="107">
        <f>SUM(C24:C50)</f>
        <v>3925.8399999999997</v>
      </c>
      <c r="D23" s="107">
        <f t="shared" ref="D23:O23" si="2">SUM(D24:D50)</f>
        <v>3423.1199999999994</v>
      </c>
      <c r="E23" s="107">
        <f t="shared" si="2"/>
        <v>3960.16</v>
      </c>
      <c r="F23" s="107">
        <f t="shared" si="2"/>
        <v>3467.74</v>
      </c>
      <c r="G23" s="107">
        <f t="shared" si="2"/>
        <v>3154.5299999999997</v>
      </c>
      <c r="H23" s="107">
        <f t="shared" si="2"/>
        <v>3524.85</v>
      </c>
      <c r="I23" s="107">
        <f t="shared" si="2"/>
        <v>3678.3999999999996</v>
      </c>
      <c r="J23" s="107">
        <f t="shared" si="2"/>
        <v>5662.5299999999988</v>
      </c>
      <c r="K23" s="107">
        <f t="shared" si="2"/>
        <v>4780.869999999999</v>
      </c>
      <c r="L23" s="107">
        <f t="shared" si="2"/>
        <v>5407.0899999999992</v>
      </c>
      <c r="M23" s="107">
        <f t="shared" si="2"/>
        <v>9493.0499999999993</v>
      </c>
      <c r="N23" s="158">
        <f t="shared" si="2"/>
        <v>2653.08</v>
      </c>
      <c r="O23" s="138">
        <f t="shared" si="2"/>
        <v>50407.429999999993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15.6" thickTop="1" thickBot="1" x14ac:dyDescent="0.35">
      <c r="A24" s="304" t="s">
        <v>31</v>
      </c>
      <c r="B24" s="61" t="s">
        <v>234</v>
      </c>
      <c r="C24" s="28">
        <v>2731.76</v>
      </c>
      <c r="D24" s="28">
        <v>2398.35</v>
      </c>
      <c r="E24" s="28">
        <v>2398.35</v>
      </c>
      <c r="F24" s="28">
        <v>2398.35</v>
      </c>
      <c r="G24" s="28">
        <v>2398.35</v>
      </c>
      <c r="H24" s="28">
        <v>2398.35</v>
      </c>
      <c r="I24" s="28">
        <v>2398.35</v>
      </c>
      <c r="J24" s="28">
        <v>2398.35</v>
      </c>
      <c r="K24" s="28">
        <v>2398.35</v>
      </c>
      <c r="L24" s="28">
        <v>2398.35</v>
      </c>
      <c r="M24" s="28">
        <v>2398.35</v>
      </c>
      <c r="N24" s="160"/>
      <c r="O24" s="140">
        <f>SUM(C24:N24)</f>
        <v>26715.259999999995</v>
      </c>
    </row>
    <row r="25" spans="1:31" ht="15.6" thickTop="1" thickBot="1" x14ac:dyDescent="0.35">
      <c r="A25" s="305"/>
      <c r="B25" s="63" t="s">
        <v>34</v>
      </c>
      <c r="C25" s="28">
        <v>60</v>
      </c>
      <c r="D25" s="28"/>
      <c r="E25" s="28"/>
      <c r="F25" s="28"/>
      <c r="G25" s="28"/>
      <c r="H25" s="28"/>
      <c r="I25" s="28"/>
      <c r="J25" s="28"/>
      <c r="K25" s="28"/>
      <c r="L25" s="28">
        <v>350</v>
      </c>
      <c r="M25" s="28">
        <v>50</v>
      </c>
      <c r="N25" s="160"/>
      <c r="O25" s="140">
        <f>SUM(C25:N25)</f>
        <v>460</v>
      </c>
    </row>
    <row r="26" spans="1:31" ht="15.6" thickTop="1" thickBot="1" x14ac:dyDescent="0.35">
      <c r="A26" s="305"/>
      <c r="B26" s="62" t="s">
        <v>235</v>
      </c>
      <c r="C26" s="28">
        <v>210</v>
      </c>
      <c r="D26" s="28">
        <v>210</v>
      </c>
      <c r="E26" s="28">
        <v>250</v>
      </c>
      <c r="F26" s="28">
        <v>250</v>
      </c>
      <c r="G26" s="28">
        <v>250</v>
      </c>
      <c r="H26" s="28">
        <v>250</v>
      </c>
      <c r="I26" s="28">
        <v>250</v>
      </c>
      <c r="J26" s="28">
        <v>250</v>
      </c>
      <c r="K26" s="28">
        <v>250</v>
      </c>
      <c r="L26" s="28">
        <v>250</v>
      </c>
      <c r="M26" s="28">
        <v>250</v>
      </c>
      <c r="N26" s="160"/>
      <c r="O26" s="140">
        <f>SUM(C26:N26)</f>
        <v>2670</v>
      </c>
    </row>
    <row r="27" spans="1:31" ht="15.6" thickTop="1" thickBot="1" x14ac:dyDescent="0.35">
      <c r="A27" s="305"/>
      <c r="B27" s="62" t="s">
        <v>38</v>
      </c>
      <c r="C27" s="28">
        <v>50</v>
      </c>
      <c r="D27" s="28"/>
      <c r="E27" s="28"/>
      <c r="F27" s="28"/>
      <c r="G27" s="28"/>
      <c r="H27" s="28"/>
      <c r="I27" s="28"/>
      <c r="J27" s="28"/>
      <c r="K27" s="28"/>
      <c r="L27" s="28"/>
      <c r="M27" s="28">
        <v>1375</v>
      </c>
      <c r="N27" s="160"/>
      <c r="O27" s="140">
        <f>SUM(C27:N27)</f>
        <v>1425</v>
      </c>
    </row>
    <row r="28" spans="1:31" ht="15.6" thickTop="1" thickBot="1" x14ac:dyDescent="0.35">
      <c r="A28" s="305"/>
      <c r="B28" s="62" t="s">
        <v>39</v>
      </c>
      <c r="C28" s="28"/>
      <c r="D28" s="28">
        <v>129.19999999999999</v>
      </c>
      <c r="E28" s="28">
        <v>79.5</v>
      </c>
      <c r="F28" s="28"/>
      <c r="G28" s="28"/>
      <c r="H28" s="28">
        <v>64</v>
      </c>
      <c r="I28" s="28"/>
      <c r="J28" s="28">
        <v>1370.57</v>
      </c>
      <c r="K28" s="28">
        <v>730.92</v>
      </c>
      <c r="L28" s="28">
        <v>277.87</v>
      </c>
      <c r="M28" s="28">
        <v>857.68</v>
      </c>
      <c r="N28" s="160">
        <v>842.23</v>
      </c>
      <c r="O28" s="140">
        <f t="shared" ref="O28:O50" si="3">SUM(C28:N28)</f>
        <v>4351.9699999999993</v>
      </c>
    </row>
    <row r="29" spans="1:31" ht="15.6" thickTop="1" thickBot="1" x14ac:dyDescent="0.35">
      <c r="A29" s="305"/>
      <c r="B29" s="62" t="s">
        <v>40</v>
      </c>
      <c r="C29" s="28"/>
      <c r="D29" s="28"/>
      <c r="E29" s="28"/>
      <c r="F29" s="28"/>
      <c r="G29" s="28"/>
      <c r="H29" s="28"/>
      <c r="I29" s="28"/>
      <c r="J29" s="28"/>
      <c r="K29" s="28"/>
      <c r="L29" s="28">
        <v>32.9</v>
      </c>
      <c r="M29" s="28">
        <v>20</v>
      </c>
      <c r="N29" s="160">
        <v>391.48</v>
      </c>
      <c r="O29" s="140">
        <f t="shared" si="3"/>
        <v>444.38</v>
      </c>
    </row>
    <row r="30" spans="1:31" ht="15.6" thickTop="1" thickBot="1" x14ac:dyDescent="0.35">
      <c r="A30" s="305"/>
      <c r="B30" s="62" t="s">
        <v>41</v>
      </c>
      <c r="C30" s="28">
        <v>246.08</v>
      </c>
      <c r="D30" s="28">
        <v>261.38</v>
      </c>
      <c r="E30" s="28">
        <v>263.05</v>
      </c>
      <c r="F30" s="28">
        <v>90.4</v>
      </c>
      <c r="G30" s="28">
        <v>74.89</v>
      </c>
      <c r="H30" s="28">
        <v>224.54</v>
      </c>
      <c r="I30" s="28">
        <v>225.83</v>
      </c>
      <c r="J30" s="28">
        <v>241.93</v>
      </c>
      <c r="K30" s="28">
        <v>232.9</v>
      </c>
      <c r="L30" s="28">
        <v>341.47</v>
      </c>
      <c r="M30" s="28">
        <v>314.83999999999997</v>
      </c>
      <c r="N30" s="160">
        <v>202.71</v>
      </c>
      <c r="O30" s="140">
        <f t="shared" si="3"/>
        <v>2720.0200000000004</v>
      </c>
    </row>
    <row r="31" spans="1:31" ht="15.6" thickTop="1" thickBot="1" x14ac:dyDescent="0.35">
      <c r="A31" s="305"/>
      <c r="B31" s="62" t="s">
        <v>44</v>
      </c>
      <c r="C31" s="28">
        <v>270</v>
      </c>
      <c r="D31" s="28">
        <v>150</v>
      </c>
      <c r="E31" s="28">
        <v>500</v>
      </c>
      <c r="F31" s="28">
        <v>450</v>
      </c>
      <c r="G31" s="28">
        <v>150</v>
      </c>
      <c r="H31" s="28">
        <v>300</v>
      </c>
      <c r="I31" s="28">
        <v>300</v>
      </c>
      <c r="J31" s="28">
        <v>300</v>
      </c>
      <c r="K31" s="28">
        <v>450</v>
      </c>
      <c r="L31" s="28">
        <v>300</v>
      </c>
      <c r="M31" s="28">
        <v>450</v>
      </c>
      <c r="N31" s="160">
        <v>50</v>
      </c>
      <c r="O31" s="140">
        <f t="shared" si="3"/>
        <v>3670</v>
      </c>
    </row>
    <row r="32" spans="1:31" ht="15.6" thickTop="1" thickBot="1" x14ac:dyDescent="0.35">
      <c r="A32" s="305"/>
      <c r="B32" s="62" t="s">
        <v>46</v>
      </c>
      <c r="C32" s="28">
        <v>33.83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160"/>
      <c r="O32" s="140">
        <f t="shared" si="3"/>
        <v>33.83</v>
      </c>
    </row>
    <row r="33" spans="1:15" ht="15.6" thickTop="1" thickBot="1" x14ac:dyDescent="0.35">
      <c r="A33" s="305"/>
      <c r="B33" s="62" t="s">
        <v>47</v>
      </c>
      <c r="C33" s="28"/>
      <c r="D33" s="28"/>
      <c r="E33" s="28">
        <v>208</v>
      </c>
      <c r="F33" s="28"/>
      <c r="G33" s="28">
        <v>93</v>
      </c>
      <c r="H33" s="28"/>
      <c r="I33" s="28"/>
      <c r="J33" s="28"/>
      <c r="K33" s="28"/>
      <c r="L33" s="28">
        <v>96</v>
      </c>
      <c r="M33" s="28"/>
      <c r="N33" s="160"/>
      <c r="O33" s="140">
        <f t="shared" si="3"/>
        <v>397</v>
      </c>
    </row>
    <row r="34" spans="1:15" ht="15.6" thickTop="1" thickBot="1" x14ac:dyDescent="0.35">
      <c r="A34" s="305"/>
      <c r="B34" s="62" t="s">
        <v>236</v>
      </c>
      <c r="C34" s="28"/>
      <c r="D34" s="28"/>
      <c r="E34" s="28"/>
      <c r="F34" s="28"/>
      <c r="G34" s="28"/>
      <c r="H34" s="28"/>
      <c r="I34" s="28"/>
      <c r="J34" s="28"/>
      <c r="K34" s="28">
        <v>99.95</v>
      </c>
      <c r="L34" s="28">
        <v>99.95</v>
      </c>
      <c r="M34" s="28">
        <v>99.95</v>
      </c>
      <c r="N34" s="160">
        <v>99.95</v>
      </c>
      <c r="O34" s="140">
        <f t="shared" si="3"/>
        <v>399.8</v>
      </c>
    </row>
    <row r="35" spans="1:15" ht="15.6" thickTop="1" thickBot="1" x14ac:dyDescent="0.35">
      <c r="A35" s="305"/>
      <c r="B35" s="62" t="s">
        <v>48</v>
      </c>
      <c r="C35" s="28">
        <v>100.18</v>
      </c>
      <c r="D35" s="28">
        <v>135.19999999999999</v>
      </c>
      <c r="E35" s="28">
        <v>122.27</v>
      </c>
      <c r="F35" s="28">
        <v>140</v>
      </c>
      <c r="G35" s="28">
        <v>105</v>
      </c>
      <c r="H35" s="28">
        <v>93.33</v>
      </c>
      <c r="I35" s="28">
        <v>114.99</v>
      </c>
      <c r="J35" s="28">
        <v>364.99</v>
      </c>
      <c r="K35" s="28">
        <v>157.33000000000001</v>
      </c>
      <c r="L35" s="28">
        <v>163.66</v>
      </c>
      <c r="M35" s="28">
        <v>164.99</v>
      </c>
      <c r="N35" s="160">
        <v>179.99</v>
      </c>
      <c r="O35" s="140">
        <f t="shared" si="3"/>
        <v>1841.93</v>
      </c>
    </row>
    <row r="36" spans="1:15" ht="15.6" thickTop="1" thickBot="1" x14ac:dyDescent="0.35">
      <c r="A36" s="305"/>
      <c r="B36" s="62" t="s">
        <v>237</v>
      </c>
      <c r="C36" s="28">
        <v>85</v>
      </c>
      <c r="D36" s="28"/>
      <c r="E36" s="28"/>
      <c r="F36" s="28"/>
      <c r="G36" s="28"/>
      <c r="H36" s="28"/>
      <c r="I36" s="28"/>
      <c r="J36" s="28"/>
      <c r="K36" s="28">
        <v>45</v>
      </c>
      <c r="L36" s="28"/>
      <c r="M36" s="28">
        <v>45</v>
      </c>
      <c r="N36" s="160"/>
      <c r="O36" s="140">
        <f t="shared" si="3"/>
        <v>175</v>
      </c>
    </row>
    <row r="37" spans="1:15" ht="15.6" thickTop="1" thickBot="1" x14ac:dyDescent="0.35">
      <c r="A37" s="305"/>
      <c r="B37" s="63" t="s">
        <v>50</v>
      </c>
      <c r="C37" s="28"/>
      <c r="D37" s="28"/>
      <c r="E37" s="28"/>
      <c r="F37" s="28"/>
      <c r="G37" s="28"/>
      <c r="H37" s="28"/>
      <c r="I37" s="28"/>
      <c r="J37" s="28">
        <v>142.66</v>
      </c>
      <c r="K37" s="28"/>
      <c r="L37" s="28">
        <v>30.47</v>
      </c>
      <c r="M37" s="28">
        <v>30.47</v>
      </c>
      <c r="N37" s="160">
        <v>30.47</v>
      </c>
      <c r="O37" s="140">
        <f t="shared" si="3"/>
        <v>234.07</v>
      </c>
    </row>
    <row r="38" spans="1:15" ht="15.6" thickTop="1" thickBot="1" x14ac:dyDescent="0.35">
      <c r="A38" s="305"/>
      <c r="B38" s="64" t="s">
        <v>53</v>
      </c>
      <c r="C38" s="28">
        <v>83.29</v>
      </c>
      <c r="D38" s="28">
        <v>83.29</v>
      </c>
      <c r="E38" s="28">
        <v>83.29</v>
      </c>
      <c r="F38" s="28">
        <v>83.29</v>
      </c>
      <c r="G38" s="28">
        <v>83.29</v>
      </c>
      <c r="H38" s="28">
        <v>83.29</v>
      </c>
      <c r="I38" s="28">
        <v>83.29</v>
      </c>
      <c r="J38" s="28">
        <v>83.29</v>
      </c>
      <c r="K38" s="28">
        <v>83.29</v>
      </c>
      <c r="L38" s="28">
        <v>83.29</v>
      </c>
      <c r="M38" s="28">
        <v>169.64</v>
      </c>
      <c r="N38" s="160">
        <v>83.29</v>
      </c>
      <c r="O38" s="140">
        <f t="shared" si="3"/>
        <v>1085.83</v>
      </c>
    </row>
    <row r="39" spans="1:15" ht="15.6" thickTop="1" thickBot="1" x14ac:dyDescent="0.35">
      <c r="A39" s="305"/>
      <c r="B39" s="64" t="s">
        <v>238</v>
      </c>
      <c r="C39" s="28">
        <v>55.7</v>
      </c>
      <c r="D39" s="28">
        <v>55.7</v>
      </c>
      <c r="E39" s="28">
        <v>55.7</v>
      </c>
      <c r="F39" s="28">
        <v>55.7</v>
      </c>
      <c r="G39" s="28"/>
      <c r="H39" s="28"/>
      <c r="I39" s="28"/>
      <c r="J39" s="28"/>
      <c r="K39" s="28"/>
      <c r="L39" s="28"/>
      <c r="M39" s="28"/>
      <c r="N39" s="160"/>
      <c r="O39" s="140">
        <f t="shared" si="3"/>
        <v>222.8</v>
      </c>
    </row>
    <row r="40" spans="1:15" ht="15.6" thickTop="1" thickBot="1" x14ac:dyDescent="0.35">
      <c r="A40" s="305"/>
      <c r="B40" s="63" t="s">
        <v>239</v>
      </c>
      <c r="C40" s="28"/>
      <c r="D40" s="28"/>
      <c r="E40" s="28"/>
      <c r="F40" s="28"/>
      <c r="G40" s="28"/>
      <c r="H40" s="28">
        <v>26.98</v>
      </c>
      <c r="I40" s="28">
        <v>26.98</v>
      </c>
      <c r="J40" s="28">
        <v>26.98</v>
      </c>
      <c r="K40" s="28">
        <v>26.98</v>
      </c>
      <c r="L40" s="28">
        <v>26.98</v>
      </c>
      <c r="M40" s="28">
        <v>26.98</v>
      </c>
      <c r="N40" s="160">
        <v>26.98</v>
      </c>
      <c r="O40" s="140">
        <f t="shared" si="3"/>
        <v>188.85999999999999</v>
      </c>
    </row>
    <row r="41" spans="1:15" ht="15.6" thickTop="1" thickBot="1" x14ac:dyDescent="0.35">
      <c r="A41" s="305"/>
      <c r="B41" s="62" t="s">
        <v>240</v>
      </c>
      <c r="C41" s="28"/>
      <c r="D41" s="28"/>
      <c r="E41" s="28"/>
      <c r="F41" s="28"/>
      <c r="G41" s="28"/>
      <c r="H41" s="28">
        <v>84.36</v>
      </c>
      <c r="I41" s="28">
        <v>84.36</v>
      </c>
      <c r="J41" s="28">
        <v>84.36</v>
      </c>
      <c r="K41" s="28">
        <v>84.36</v>
      </c>
      <c r="L41" s="28">
        <v>84.36</v>
      </c>
      <c r="M41" s="28">
        <v>84.36</v>
      </c>
      <c r="N41" s="160">
        <v>84.36</v>
      </c>
      <c r="O41" s="140">
        <f t="shared" si="3"/>
        <v>590.52</v>
      </c>
    </row>
    <row r="42" spans="1:15" ht="15.6" thickTop="1" thickBot="1" x14ac:dyDescent="0.35">
      <c r="A42" s="305"/>
      <c r="B42" s="62" t="s">
        <v>241</v>
      </c>
      <c r="C42" s="28"/>
      <c r="D42" s="28"/>
      <c r="E42" s="28"/>
      <c r="F42" s="28"/>
      <c r="G42" s="28"/>
      <c r="H42" s="28"/>
      <c r="I42" s="28">
        <v>194.6</v>
      </c>
      <c r="J42" s="28">
        <v>34.9</v>
      </c>
      <c r="K42" s="115">
        <v>34.9</v>
      </c>
      <c r="L42" s="28">
        <v>34.9</v>
      </c>
      <c r="M42" s="28">
        <v>34.9</v>
      </c>
      <c r="N42" s="160">
        <v>34.9</v>
      </c>
      <c r="O42" s="140">
        <f t="shared" si="3"/>
        <v>369.09999999999991</v>
      </c>
    </row>
    <row r="43" spans="1:15" ht="15.6" thickTop="1" thickBot="1" x14ac:dyDescent="0.35">
      <c r="A43" s="305"/>
      <c r="B43" s="62" t="s">
        <v>242</v>
      </c>
      <c r="C43" s="28"/>
      <c r="D43" s="28"/>
      <c r="E43" s="28"/>
      <c r="F43" s="28"/>
      <c r="G43" s="28"/>
      <c r="H43" s="28"/>
      <c r="I43" s="28"/>
      <c r="J43" s="28"/>
      <c r="K43" s="28"/>
      <c r="L43" s="28">
        <v>650</v>
      </c>
      <c r="M43" s="28">
        <v>650</v>
      </c>
      <c r="N43" s="160"/>
      <c r="O43" s="140">
        <f t="shared" si="3"/>
        <v>1300</v>
      </c>
    </row>
    <row r="44" spans="1:15" ht="15.6" thickTop="1" thickBot="1" x14ac:dyDescent="0.35">
      <c r="A44" s="305"/>
      <c r="B44" s="64" t="s">
        <v>243</v>
      </c>
      <c r="C44" s="28"/>
      <c r="D44" s="28"/>
      <c r="E44" s="28"/>
      <c r="F44" s="28"/>
      <c r="G44" s="28"/>
      <c r="H44" s="28"/>
      <c r="I44" s="28"/>
      <c r="J44" s="28">
        <v>280</v>
      </c>
      <c r="K44" s="28"/>
      <c r="L44" s="28"/>
      <c r="M44" s="28"/>
      <c r="N44" s="160"/>
      <c r="O44" s="140">
        <f t="shared" si="3"/>
        <v>280</v>
      </c>
    </row>
    <row r="45" spans="1:15" ht="15.6" thickTop="1" thickBot="1" x14ac:dyDescent="0.35">
      <c r="A45" s="305"/>
      <c r="B45" s="153" t="s">
        <v>244</v>
      </c>
      <c r="C45" s="28"/>
      <c r="D45" s="28"/>
      <c r="E45" s="28"/>
      <c r="F45" s="28"/>
      <c r="G45" s="28"/>
      <c r="H45" s="28"/>
      <c r="I45" s="28"/>
      <c r="J45" s="28"/>
      <c r="K45" s="28">
        <v>41.02</v>
      </c>
      <c r="L45" s="28">
        <v>41.02</v>
      </c>
      <c r="M45" s="28">
        <v>41.02</v>
      </c>
      <c r="N45" s="160">
        <v>41.02</v>
      </c>
      <c r="O45" s="140">
        <f t="shared" si="3"/>
        <v>164.08</v>
      </c>
    </row>
    <row r="46" spans="1:15" ht="15.6" thickTop="1" thickBot="1" x14ac:dyDescent="0.35">
      <c r="A46" s="305"/>
      <c r="B46" s="64" t="s">
        <v>245</v>
      </c>
      <c r="C46" s="28"/>
      <c r="D46" s="28"/>
      <c r="E46" s="28"/>
      <c r="F46" s="28"/>
      <c r="G46" s="28"/>
      <c r="H46" s="28"/>
      <c r="I46" s="28"/>
      <c r="J46" s="28"/>
      <c r="K46" s="28">
        <v>79.97</v>
      </c>
      <c r="L46" s="28">
        <v>79.97</v>
      </c>
      <c r="M46" s="28">
        <v>79.97</v>
      </c>
      <c r="N46" s="160">
        <v>79.97</v>
      </c>
      <c r="O46" s="140">
        <f t="shared" si="3"/>
        <v>319.88</v>
      </c>
    </row>
    <row r="47" spans="1:15" ht="15.6" thickTop="1" thickBot="1" x14ac:dyDescent="0.35">
      <c r="A47" s="305"/>
      <c r="B47" s="64" t="s">
        <v>246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>
        <v>125</v>
      </c>
      <c r="N47" s="160">
        <v>115</v>
      </c>
      <c r="O47" s="140"/>
    </row>
    <row r="48" spans="1:15" ht="15.6" thickTop="1" thickBot="1" x14ac:dyDescent="0.35">
      <c r="A48" s="305"/>
      <c r="B48" s="64" t="s">
        <v>52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>
        <v>2159</v>
      </c>
      <c r="N48" s="160">
        <v>324.83</v>
      </c>
      <c r="O48" s="140"/>
    </row>
    <row r="49" spans="1:31" ht="15.6" thickTop="1" thickBot="1" x14ac:dyDescent="0.35">
      <c r="A49" s="305"/>
      <c r="B49" s="64" t="s">
        <v>247</v>
      </c>
      <c r="C49" s="28"/>
      <c r="D49" s="28"/>
      <c r="E49" s="28"/>
      <c r="F49" s="28"/>
      <c r="G49" s="28"/>
      <c r="H49" s="28"/>
      <c r="I49" s="28"/>
      <c r="J49" s="28"/>
      <c r="K49" s="28">
        <v>65.900000000000006</v>
      </c>
      <c r="L49" s="28">
        <v>65.900000000000006</v>
      </c>
      <c r="M49" s="28">
        <v>65.900000000000006</v>
      </c>
      <c r="N49" s="160">
        <v>65.900000000000006</v>
      </c>
      <c r="O49" s="140">
        <f t="shared" si="3"/>
        <v>263.60000000000002</v>
      </c>
    </row>
    <row r="50" spans="1:31" ht="15.6" thickTop="1" thickBot="1" x14ac:dyDescent="0.35">
      <c r="A50" s="306"/>
      <c r="B50" s="65" t="s">
        <v>110</v>
      </c>
      <c r="C50" s="28"/>
      <c r="D50" s="28"/>
      <c r="E50" s="28"/>
      <c r="F50" s="28"/>
      <c r="G50" s="28"/>
      <c r="H50" s="28"/>
      <c r="I50" s="28"/>
      <c r="J50" s="28">
        <v>84.5</v>
      </c>
      <c r="K50" s="28"/>
      <c r="L50" s="28"/>
      <c r="M50" s="28"/>
      <c r="N50" s="160"/>
      <c r="O50" s="140">
        <f t="shared" si="3"/>
        <v>84.5</v>
      </c>
    </row>
    <row r="51" spans="1:31" ht="15.6" thickTop="1" thickBot="1" x14ac:dyDescent="0.35">
      <c r="A51" s="24"/>
      <c r="B51" s="6"/>
      <c r="C51" s="106" t="s">
        <v>1</v>
      </c>
      <c r="D51" s="106" t="s">
        <v>2</v>
      </c>
      <c r="E51" s="106" t="s">
        <v>3</v>
      </c>
      <c r="F51" s="106" t="s">
        <v>4</v>
      </c>
      <c r="G51" s="106" t="s">
        <v>5</v>
      </c>
      <c r="H51" s="106" t="s">
        <v>6</v>
      </c>
      <c r="I51" s="106" t="s">
        <v>7</v>
      </c>
      <c r="J51" s="106" t="s">
        <v>8</v>
      </c>
      <c r="K51" s="106" t="s">
        <v>9</v>
      </c>
      <c r="L51" s="106" t="s">
        <v>10</v>
      </c>
      <c r="M51" s="106" t="s">
        <v>11</v>
      </c>
      <c r="N51" s="157" t="s">
        <v>12</v>
      </c>
      <c r="O51" s="38" t="s">
        <v>13</v>
      </c>
    </row>
    <row r="52" spans="1:31" ht="15.6" thickTop="1" thickBot="1" x14ac:dyDescent="0.35">
      <c r="A52" s="283" t="s">
        <v>56</v>
      </c>
      <c r="B52" s="284"/>
      <c r="C52" s="107">
        <f>SUM(C53:C65)</f>
        <v>1690.6200000000001</v>
      </c>
      <c r="D52" s="107">
        <f t="shared" ref="D52:O52" si="4">SUM(D53:D65)</f>
        <v>1742.8700000000001</v>
      </c>
      <c r="E52" s="107">
        <f t="shared" si="4"/>
        <v>2104.46</v>
      </c>
      <c r="F52" s="107">
        <f t="shared" si="4"/>
        <v>868.02</v>
      </c>
      <c r="G52" s="107">
        <f t="shared" si="4"/>
        <v>1419.56</v>
      </c>
      <c r="H52" s="107">
        <f t="shared" si="4"/>
        <v>2131.5</v>
      </c>
      <c r="I52" s="107">
        <f t="shared" si="4"/>
        <v>1851.05</v>
      </c>
      <c r="J52" s="107">
        <f t="shared" si="4"/>
        <v>1570.04</v>
      </c>
      <c r="K52" s="107">
        <f t="shared" si="4"/>
        <v>1816.8200000000002</v>
      </c>
      <c r="L52" s="107">
        <f t="shared" si="4"/>
        <v>957.91</v>
      </c>
      <c r="M52" s="107">
        <f t="shared" si="4"/>
        <v>2323.2800000000002</v>
      </c>
      <c r="N52" s="158">
        <f t="shared" si="4"/>
        <v>1692.24</v>
      </c>
      <c r="O52" s="138">
        <f t="shared" si="4"/>
        <v>20168.369999999995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15.6" thickTop="1" thickBot="1" x14ac:dyDescent="0.35">
      <c r="A53" s="307" t="s">
        <v>56</v>
      </c>
      <c r="B53" s="66" t="s">
        <v>57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160"/>
      <c r="O53" s="139">
        <f t="shared" ref="O53:O65" si="5">SUM(C53:N53)</f>
        <v>0</v>
      </c>
    </row>
    <row r="54" spans="1:31" ht="15.6" thickTop="1" thickBot="1" x14ac:dyDescent="0.35">
      <c r="A54" s="307"/>
      <c r="B54" s="68" t="s">
        <v>67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160"/>
      <c r="O54" s="139">
        <f t="shared" si="5"/>
        <v>0</v>
      </c>
    </row>
    <row r="55" spans="1:31" ht="15.6" thickTop="1" thickBot="1" x14ac:dyDescent="0.35">
      <c r="A55" s="307"/>
      <c r="B55" s="67" t="s">
        <v>58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160"/>
      <c r="O55" s="139">
        <f t="shared" si="5"/>
        <v>0</v>
      </c>
    </row>
    <row r="56" spans="1:31" ht="15.6" thickTop="1" thickBot="1" x14ac:dyDescent="0.35">
      <c r="A56" s="307"/>
      <c r="B56" s="67" t="s">
        <v>59</v>
      </c>
      <c r="C56" s="28"/>
      <c r="D56" s="28"/>
      <c r="E56" s="28">
        <v>665</v>
      </c>
      <c r="F56" s="28"/>
      <c r="G56" s="28"/>
      <c r="H56" s="28"/>
      <c r="I56" s="28"/>
      <c r="J56" s="28"/>
      <c r="K56" s="28"/>
      <c r="L56" s="28"/>
      <c r="M56" s="28"/>
      <c r="N56" s="160"/>
      <c r="O56" s="139">
        <f t="shared" si="5"/>
        <v>665</v>
      </c>
    </row>
    <row r="57" spans="1:31" ht="15.6" thickTop="1" thickBot="1" x14ac:dyDescent="0.35">
      <c r="A57" s="307"/>
      <c r="B57" s="67" t="s">
        <v>60</v>
      </c>
      <c r="C57" s="28">
        <v>692.44</v>
      </c>
      <c r="D57" s="28">
        <v>1255.8900000000001</v>
      </c>
      <c r="E57" s="28">
        <v>829.78</v>
      </c>
      <c r="F57" s="28">
        <v>189.01</v>
      </c>
      <c r="G57" s="28">
        <v>393.66</v>
      </c>
      <c r="H57" s="28">
        <v>1123.25</v>
      </c>
      <c r="I57" s="28">
        <v>648.03</v>
      </c>
      <c r="J57" s="28">
        <v>797.74</v>
      </c>
      <c r="K57" s="28">
        <v>684.28</v>
      </c>
      <c r="L57" s="28">
        <v>357.79</v>
      </c>
      <c r="M57" s="28">
        <v>1547.15</v>
      </c>
      <c r="N57" s="160">
        <v>915.4</v>
      </c>
      <c r="O57" s="139">
        <f t="shared" si="5"/>
        <v>9434.4199999999983</v>
      </c>
    </row>
    <row r="58" spans="1:31" ht="15.6" thickTop="1" thickBot="1" x14ac:dyDescent="0.35">
      <c r="A58" s="307"/>
      <c r="B58" s="68" t="s">
        <v>66</v>
      </c>
      <c r="C58" s="28">
        <v>89.8</v>
      </c>
      <c r="D58" s="28">
        <v>89.8</v>
      </c>
      <c r="E58" s="28">
        <v>89.8</v>
      </c>
      <c r="F58" s="28"/>
      <c r="G58" s="28"/>
      <c r="H58" s="28">
        <v>39.9</v>
      </c>
      <c r="I58" s="28"/>
      <c r="J58" s="28"/>
      <c r="K58" s="28">
        <v>39.9</v>
      </c>
      <c r="L58" s="28"/>
      <c r="M58" s="28"/>
      <c r="N58" s="160"/>
      <c r="O58" s="139">
        <f t="shared" si="5"/>
        <v>349.19999999999993</v>
      </c>
    </row>
    <row r="59" spans="1:31" ht="15.6" thickTop="1" thickBot="1" x14ac:dyDescent="0.35">
      <c r="A59" s="307"/>
      <c r="B59" s="68" t="s">
        <v>61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60"/>
      <c r="O59" s="139">
        <f t="shared" si="5"/>
        <v>0</v>
      </c>
    </row>
    <row r="60" spans="1:31" ht="15.6" thickTop="1" thickBot="1" x14ac:dyDescent="0.35">
      <c r="A60" s="307"/>
      <c r="B60" s="67" t="s">
        <v>62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160"/>
      <c r="O60" s="139">
        <f t="shared" si="5"/>
        <v>0</v>
      </c>
    </row>
    <row r="61" spans="1:31" ht="15.6" thickTop="1" thickBot="1" x14ac:dyDescent="0.35">
      <c r="A61" s="307"/>
      <c r="B61" s="67" t="s">
        <v>63</v>
      </c>
      <c r="C61" s="28">
        <v>165.18</v>
      </c>
      <c r="D61" s="28">
        <v>165.18</v>
      </c>
      <c r="E61" s="28">
        <v>165.18</v>
      </c>
      <c r="F61" s="28">
        <v>165.18</v>
      </c>
      <c r="G61" s="28">
        <v>165.18</v>
      </c>
      <c r="H61" s="28">
        <v>167.56</v>
      </c>
      <c r="I61" s="28">
        <v>167.56</v>
      </c>
      <c r="J61" s="28">
        <v>167.56</v>
      </c>
      <c r="K61" s="28">
        <v>167.56</v>
      </c>
      <c r="L61" s="28">
        <v>170.1</v>
      </c>
      <c r="M61" s="28">
        <v>170.1</v>
      </c>
      <c r="N61" s="160">
        <v>170.1</v>
      </c>
      <c r="O61" s="139">
        <f t="shared" si="5"/>
        <v>2006.4399999999996</v>
      </c>
    </row>
    <row r="62" spans="1:31" ht="15.6" thickTop="1" thickBot="1" x14ac:dyDescent="0.35">
      <c r="A62" s="307"/>
      <c r="B62" s="154" t="s">
        <v>64</v>
      </c>
      <c r="C62" s="28">
        <v>511.2</v>
      </c>
      <c r="D62" s="28"/>
      <c r="E62" s="28">
        <v>6.7</v>
      </c>
      <c r="F62" s="28">
        <v>49.83</v>
      </c>
      <c r="G62" s="28">
        <v>396.72</v>
      </c>
      <c r="H62" s="28">
        <v>220.79</v>
      </c>
      <c r="I62" s="28">
        <v>237.46</v>
      </c>
      <c r="J62" s="28">
        <v>140.74</v>
      </c>
      <c r="K62" s="28">
        <v>534.85</v>
      </c>
      <c r="L62" s="28">
        <v>39.79</v>
      </c>
      <c r="M62" s="28">
        <v>215.8</v>
      </c>
      <c r="N62" s="160">
        <v>332.51</v>
      </c>
      <c r="O62" s="139">
        <f t="shared" si="5"/>
        <v>2686.3900000000003</v>
      </c>
    </row>
    <row r="63" spans="1:31" ht="15.6" thickTop="1" thickBot="1" x14ac:dyDescent="0.35">
      <c r="A63" s="307"/>
      <c r="B63" s="154" t="s">
        <v>65</v>
      </c>
      <c r="C63" s="28">
        <v>232</v>
      </c>
      <c r="D63" s="28">
        <v>232</v>
      </c>
      <c r="E63" s="28">
        <v>348</v>
      </c>
      <c r="F63" s="28">
        <v>464</v>
      </c>
      <c r="G63" s="28">
        <v>464</v>
      </c>
      <c r="H63" s="28">
        <v>580</v>
      </c>
      <c r="I63" s="28">
        <v>448</v>
      </c>
      <c r="J63" s="28">
        <v>464</v>
      </c>
      <c r="K63" s="28">
        <v>232</v>
      </c>
      <c r="L63" s="28">
        <v>232</v>
      </c>
      <c r="M63" s="28">
        <v>232</v>
      </c>
      <c r="N63" s="160">
        <v>116</v>
      </c>
      <c r="O63" s="139">
        <f t="shared" si="5"/>
        <v>4044</v>
      </c>
    </row>
    <row r="64" spans="1:31" ht="15.6" thickTop="1" thickBot="1" x14ac:dyDescent="0.35">
      <c r="A64" s="307"/>
      <c r="B64" s="69" t="s">
        <v>248</v>
      </c>
      <c r="C64" s="28"/>
      <c r="D64" s="28"/>
      <c r="E64" s="28"/>
      <c r="F64" s="28"/>
      <c r="G64" s="28"/>
      <c r="H64" s="28"/>
      <c r="I64" s="28">
        <v>350</v>
      </c>
      <c r="J64" s="28"/>
      <c r="K64" s="28"/>
      <c r="L64" s="28"/>
      <c r="M64" s="28"/>
      <c r="N64" s="160"/>
      <c r="O64" s="139">
        <f t="shared" si="5"/>
        <v>350</v>
      </c>
    </row>
    <row r="65" spans="1:31" ht="15.6" thickTop="1" thickBot="1" x14ac:dyDescent="0.35">
      <c r="A65" s="308"/>
      <c r="B65" s="70" t="s">
        <v>249</v>
      </c>
      <c r="C65" s="28"/>
      <c r="D65" s="28"/>
      <c r="E65" s="28"/>
      <c r="F65" s="28"/>
      <c r="G65" s="28"/>
      <c r="H65" s="28"/>
      <c r="I65" s="28"/>
      <c r="J65" s="28"/>
      <c r="K65" s="28">
        <v>158.22999999999999</v>
      </c>
      <c r="L65" s="28">
        <v>158.22999999999999</v>
      </c>
      <c r="M65" s="28">
        <v>158.22999999999999</v>
      </c>
      <c r="N65" s="160">
        <v>158.22999999999999</v>
      </c>
      <c r="O65" s="139">
        <f t="shared" si="5"/>
        <v>632.91999999999996</v>
      </c>
    </row>
    <row r="66" spans="1:31" ht="15.6" thickTop="1" thickBot="1" x14ac:dyDescent="0.35">
      <c r="A66" s="24"/>
      <c r="B66" s="6"/>
      <c r="C66" s="106" t="s">
        <v>1</v>
      </c>
      <c r="D66" s="106" t="s">
        <v>2</v>
      </c>
      <c r="E66" s="106" t="s">
        <v>3</v>
      </c>
      <c r="F66" s="106" t="s">
        <v>4</v>
      </c>
      <c r="G66" s="106" t="s">
        <v>5</v>
      </c>
      <c r="H66" s="106" t="s">
        <v>6</v>
      </c>
      <c r="I66" s="106" t="s">
        <v>7</v>
      </c>
      <c r="J66" s="106" t="s">
        <v>8</v>
      </c>
      <c r="K66" s="106" t="s">
        <v>9</v>
      </c>
      <c r="L66" s="106" t="s">
        <v>10</v>
      </c>
      <c r="M66" s="106" t="s">
        <v>11</v>
      </c>
      <c r="N66" s="157" t="s">
        <v>12</v>
      </c>
      <c r="O66" s="31" t="s">
        <v>13</v>
      </c>
    </row>
    <row r="67" spans="1:31" ht="15.6" thickTop="1" thickBot="1" x14ac:dyDescent="0.35">
      <c r="A67" s="283" t="s">
        <v>68</v>
      </c>
      <c r="B67" s="284"/>
      <c r="C67" s="107">
        <f>SUM(C68:C76)</f>
        <v>547.4</v>
      </c>
      <c r="D67" s="107">
        <f t="shared" ref="D67:O67" si="6">SUM(D68:D76)</f>
        <v>634.24</v>
      </c>
      <c r="E67" s="107">
        <f t="shared" si="6"/>
        <v>416.71999999999997</v>
      </c>
      <c r="F67" s="107">
        <f t="shared" si="6"/>
        <v>410.84999999999997</v>
      </c>
      <c r="G67" s="107">
        <f t="shared" si="6"/>
        <v>111.31</v>
      </c>
      <c r="H67" s="107">
        <f t="shared" si="6"/>
        <v>98.01</v>
      </c>
      <c r="I67" s="107">
        <f t="shared" si="6"/>
        <v>215.61</v>
      </c>
      <c r="J67" s="107">
        <f t="shared" si="6"/>
        <v>222</v>
      </c>
      <c r="K67" s="107">
        <f t="shared" si="6"/>
        <v>362.19</v>
      </c>
      <c r="L67" s="107">
        <f t="shared" si="6"/>
        <v>446.39</v>
      </c>
      <c r="M67" s="107">
        <f t="shared" si="6"/>
        <v>359.31</v>
      </c>
      <c r="N67" s="158">
        <f t="shared" si="6"/>
        <v>710.95</v>
      </c>
      <c r="O67" s="138">
        <f t="shared" si="6"/>
        <v>4534.9799999999996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ht="15.6" thickTop="1" thickBot="1" x14ac:dyDescent="0.35">
      <c r="A68" s="309" t="s">
        <v>68</v>
      </c>
      <c r="B68" s="71" t="s">
        <v>69</v>
      </c>
      <c r="C68" s="28"/>
      <c r="D68" s="28">
        <v>144.76</v>
      </c>
      <c r="E68" s="28">
        <v>122.96</v>
      </c>
      <c r="F68" s="28">
        <v>260.95999999999998</v>
      </c>
      <c r="G68" s="28"/>
      <c r="H68" s="28">
        <v>18</v>
      </c>
      <c r="I68" s="28">
        <v>135.6</v>
      </c>
      <c r="J68" s="28">
        <v>98</v>
      </c>
      <c r="K68" s="28">
        <v>119</v>
      </c>
      <c r="L68" s="28">
        <v>154.47999999999999</v>
      </c>
      <c r="M68" s="28">
        <v>134.30000000000001</v>
      </c>
      <c r="N68" s="160">
        <v>176</v>
      </c>
      <c r="O68" s="139">
        <f t="shared" ref="O68:O76" si="7">SUM(C68:N68)</f>
        <v>1364.06</v>
      </c>
    </row>
    <row r="69" spans="1:31" ht="15.6" thickTop="1" thickBot="1" x14ac:dyDescent="0.35">
      <c r="A69" s="309"/>
      <c r="B69" s="71" t="s">
        <v>70</v>
      </c>
      <c r="C69" s="28"/>
      <c r="D69" s="28">
        <v>49.9</v>
      </c>
      <c r="E69" s="28"/>
      <c r="F69" s="28"/>
      <c r="G69" s="28"/>
      <c r="H69" s="28"/>
      <c r="I69" s="28"/>
      <c r="J69" s="28"/>
      <c r="K69" s="28"/>
      <c r="L69" s="28"/>
      <c r="M69" s="28"/>
      <c r="N69" s="160"/>
      <c r="O69" s="139">
        <f t="shared" si="7"/>
        <v>49.9</v>
      </c>
    </row>
    <row r="70" spans="1:31" ht="15.6" thickTop="1" thickBot="1" x14ac:dyDescent="0.35">
      <c r="A70" s="309"/>
      <c r="B70" s="72" t="s">
        <v>71</v>
      </c>
      <c r="C70" s="28">
        <v>547.4</v>
      </c>
      <c r="D70" s="28">
        <v>429.58</v>
      </c>
      <c r="E70" s="28">
        <v>255.18</v>
      </c>
      <c r="F70" s="28">
        <v>111.31</v>
      </c>
      <c r="G70" s="28">
        <v>111.31</v>
      </c>
      <c r="H70" s="28">
        <v>70.010000000000005</v>
      </c>
      <c r="I70" s="28">
        <v>70.010000000000005</v>
      </c>
      <c r="J70" s="28">
        <v>114</v>
      </c>
      <c r="K70" s="28">
        <v>233.19</v>
      </c>
      <c r="L70" s="28">
        <v>291.91000000000003</v>
      </c>
      <c r="M70" s="28">
        <v>225.01</v>
      </c>
      <c r="N70" s="160">
        <v>534.95000000000005</v>
      </c>
      <c r="O70" s="139">
        <f t="shared" si="7"/>
        <v>2993.8599999999997</v>
      </c>
    </row>
    <row r="71" spans="1:31" ht="15.6" thickTop="1" thickBot="1" x14ac:dyDescent="0.35">
      <c r="A71" s="309"/>
      <c r="B71" s="73" t="s">
        <v>250</v>
      </c>
      <c r="C71" s="28"/>
      <c r="D71" s="28">
        <v>10</v>
      </c>
      <c r="E71" s="28">
        <v>38.58</v>
      </c>
      <c r="F71" s="28">
        <v>38.58</v>
      </c>
      <c r="G71" s="28"/>
      <c r="H71" s="28"/>
      <c r="I71" s="28"/>
      <c r="J71" s="28"/>
      <c r="K71" s="28"/>
      <c r="L71" s="28"/>
      <c r="M71" s="28"/>
      <c r="N71" s="160"/>
      <c r="O71" s="139">
        <f t="shared" si="7"/>
        <v>87.16</v>
      </c>
    </row>
    <row r="72" spans="1:31" ht="15.6" thickTop="1" thickBot="1" x14ac:dyDescent="0.35">
      <c r="A72" s="309"/>
      <c r="B72" s="73" t="s">
        <v>251</v>
      </c>
      <c r="C72" s="28"/>
      <c r="D72" s="28"/>
      <c r="E72" s="28"/>
      <c r="F72" s="28"/>
      <c r="G72" s="28"/>
      <c r="H72" s="28">
        <v>10</v>
      </c>
      <c r="I72" s="28">
        <v>10</v>
      </c>
      <c r="J72" s="28">
        <v>10</v>
      </c>
      <c r="K72" s="28">
        <v>10</v>
      </c>
      <c r="L72" s="28"/>
      <c r="M72" s="28"/>
      <c r="N72" s="160"/>
      <c r="O72" s="139">
        <f t="shared" si="7"/>
        <v>40</v>
      </c>
    </row>
    <row r="73" spans="1:31" ht="15.6" thickTop="1" thickBot="1" x14ac:dyDescent="0.35">
      <c r="A73" s="309"/>
      <c r="B73" s="73" t="s">
        <v>252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160"/>
      <c r="O73" s="139">
        <f t="shared" si="7"/>
        <v>0</v>
      </c>
    </row>
    <row r="74" spans="1:31" ht="15.6" thickTop="1" thickBot="1" x14ac:dyDescent="0.35">
      <c r="A74" s="309"/>
      <c r="B74" s="7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160"/>
      <c r="O74" s="139">
        <f t="shared" si="7"/>
        <v>0</v>
      </c>
    </row>
    <row r="75" spans="1:31" ht="15.6" thickTop="1" thickBot="1" x14ac:dyDescent="0.35">
      <c r="A75" s="309"/>
      <c r="B75" s="7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160"/>
      <c r="O75" s="139">
        <f t="shared" si="7"/>
        <v>0</v>
      </c>
    </row>
    <row r="76" spans="1:31" ht="15.6" thickTop="1" thickBot="1" x14ac:dyDescent="0.35">
      <c r="A76" s="310"/>
      <c r="B76" s="74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160"/>
      <c r="O76" s="139">
        <f t="shared" si="7"/>
        <v>0</v>
      </c>
    </row>
    <row r="77" spans="1:31" ht="15.6" thickTop="1" thickBot="1" x14ac:dyDescent="0.35">
      <c r="A77" s="24"/>
      <c r="B77" s="6"/>
      <c r="C77" s="106" t="s">
        <v>1</v>
      </c>
      <c r="D77" s="106" t="s">
        <v>2</v>
      </c>
      <c r="E77" s="106" t="s">
        <v>3</v>
      </c>
      <c r="F77" s="106" t="s">
        <v>4</v>
      </c>
      <c r="G77" s="106" t="s">
        <v>5</v>
      </c>
      <c r="H77" s="106" t="s">
        <v>6</v>
      </c>
      <c r="I77" s="106" t="s">
        <v>7</v>
      </c>
      <c r="J77" s="106" t="s">
        <v>8</v>
      </c>
      <c r="K77" s="106" t="s">
        <v>9</v>
      </c>
      <c r="L77" s="106" t="s">
        <v>10</v>
      </c>
      <c r="M77" s="106" t="s">
        <v>11</v>
      </c>
      <c r="N77" s="157" t="s">
        <v>12</v>
      </c>
      <c r="O77" s="31" t="s">
        <v>13</v>
      </c>
    </row>
    <row r="78" spans="1:31" ht="15.6" thickTop="1" thickBot="1" x14ac:dyDescent="0.35">
      <c r="A78" s="283" t="s">
        <v>72</v>
      </c>
      <c r="B78" s="284"/>
      <c r="C78" s="107">
        <f>SUM(C79:C95)</f>
        <v>280.10000000000002</v>
      </c>
      <c r="D78" s="107">
        <f t="shared" ref="D78:N78" si="8">SUM(D79:D95)</f>
        <v>877.54</v>
      </c>
      <c r="E78" s="107">
        <f t="shared" si="8"/>
        <v>442.96</v>
      </c>
      <c r="F78" s="107">
        <f t="shared" si="8"/>
        <v>132.72</v>
      </c>
      <c r="G78" s="107">
        <f t="shared" si="8"/>
        <v>161.33000000000001</v>
      </c>
      <c r="H78" s="107">
        <f t="shared" si="8"/>
        <v>64.3</v>
      </c>
      <c r="I78" s="107">
        <f t="shared" si="8"/>
        <v>113.24000000000001</v>
      </c>
      <c r="J78" s="107">
        <f t="shared" si="8"/>
        <v>193.16</v>
      </c>
      <c r="K78" s="107">
        <f t="shared" si="8"/>
        <v>246.81</v>
      </c>
      <c r="L78" s="107">
        <f t="shared" si="8"/>
        <v>469.39</v>
      </c>
      <c r="M78" s="107">
        <f t="shared" si="8"/>
        <v>511.6</v>
      </c>
      <c r="N78" s="158">
        <f t="shared" si="8"/>
        <v>408.61</v>
      </c>
      <c r="O78" s="138">
        <f t="shared" ref="O78:O95" si="9">SUM(C78:N78)</f>
        <v>3901.7599999999993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ht="15.6" thickTop="1" thickBot="1" x14ac:dyDescent="0.35">
      <c r="A79" s="295" t="s">
        <v>72</v>
      </c>
      <c r="B79" s="75" t="s">
        <v>73</v>
      </c>
      <c r="C79" s="28"/>
      <c r="D79" s="28"/>
      <c r="E79" s="28"/>
      <c r="F79" s="28"/>
      <c r="G79" s="28">
        <v>1</v>
      </c>
      <c r="H79" s="28"/>
      <c r="I79" s="28"/>
      <c r="J79" s="28"/>
      <c r="K79" s="28"/>
      <c r="L79" s="28"/>
      <c r="M79" s="28"/>
      <c r="N79" s="160"/>
      <c r="O79" s="141">
        <f t="shared" si="9"/>
        <v>1</v>
      </c>
    </row>
    <row r="80" spans="1:31" ht="15.6" thickTop="1" thickBot="1" x14ac:dyDescent="0.35">
      <c r="A80" s="295"/>
      <c r="B80" s="75" t="s">
        <v>74</v>
      </c>
      <c r="C80" s="155">
        <v>50</v>
      </c>
      <c r="D80" s="155">
        <v>336.58</v>
      </c>
      <c r="E80" s="28">
        <v>4.5</v>
      </c>
      <c r="F80" s="28">
        <v>108.54</v>
      </c>
      <c r="G80" s="28">
        <v>118.15</v>
      </c>
      <c r="H80" s="28"/>
      <c r="I80" s="28"/>
      <c r="J80" s="28">
        <v>7</v>
      </c>
      <c r="K80" s="28"/>
      <c r="L80" s="28"/>
      <c r="M80" s="28">
        <v>95.75</v>
      </c>
      <c r="N80" s="160">
        <v>117.28</v>
      </c>
      <c r="O80" s="142">
        <f t="shared" si="9"/>
        <v>837.8</v>
      </c>
    </row>
    <row r="81" spans="1:15" ht="15.6" thickTop="1" thickBot="1" x14ac:dyDescent="0.35">
      <c r="A81" s="295"/>
      <c r="B81" s="76" t="s">
        <v>75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160"/>
      <c r="O81" s="142">
        <f t="shared" si="9"/>
        <v>0</v>
      </c>
    </row>
    <row r="82" spans="1:15" ht="15.6" thickTop="1" thickBot="1" x14ac:dyDescent="0.35">
      <c r="A82" s="295"/>
      <c r="B82" s="76" t="s">
        <v>76</v>
      </c>
      <c r="C82" s="28"/>
      <c r="D82" s="28">
        <v>60</v>
      </c>
      <c r="E82" s="28">
        <v>60</v>
      </c>
      <c r="F82" s="28"/>
      <c r="G82" s="28"/>
      <c r="H82" s="28"/>
      <c r="I82" s="28"/>
      <c r="J82" s="28"/>
      <c r="K82" s="28"/>
      <c r="L82" s="28"/>
      <c r="M82" s="28"/>
      <c r="N82" s="160"/>
      <c r="O82" s="142">
        <f t="shared" si="9"/>
        <v>120</v>
      </c>
    </row>
    <row r="83" spans="1:15" ht="15.6" thickTop="1" thickBot="1" x14ac:dyDescent="0.35">
      <c r="A83" s="295"/>
      <c r="B83" s="76" t="s">
        <v>77</v>
      </c>
      <c r="C83" s="155"/>
      <c r="D83" s="155"/>
      <c r="E83" s="28"/>
      <c r="F83" s="28"/>
      <c r="G83" s="28"/>
      <c r="H83" s="28"/>
      <c r="I83" s="28"/>
      <c r="J83" s="28"/>
      <c r="K83" s="28"/>
      <c r="L83" s="28"/>
      <c r="M83" s="28"/>
      <c r="N83" s="160"/>
      <c r="O83" s="142">
        <f t="shared" si="9"/>
        <v>0</v>
      </c>
    </row>
    <row r="84" spans="1:15" ht="15.6" thickTop="1" thickBot="1" x14ac:dyDescent="0.35">
      <c r="A84" s="295"/>
      <c r="B84" s="76" t="s">
        <v>78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160"/>
      <c r="O84" s="142">
        <f t="shared" si="9"/>
        <v>0</v>
      </c>
    </row>
    <row r="85" spans="1:15" ht="15.6" thickTop="1" thickBot="1" x14ac:dyDescent="0.35">
      <c r="A85" s="295"/>
      <c r="B85" s="76" t="s">
        <v>79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160"/>
      <c r="O85" s="142">
        <f t="shared" si="9"/>
        <v>0</v>
      </c>
    </row>
    <row r="86" spans="1:15" ht="15.6" thickTop="1" thickBot="1" x14ac:dyDescent="0.35">
      <c r="A86" s="295"/>
      <c r="B86" s="76" t="s">
        <v>253</v>
      </c>
      <c r="C86" s="28"/>
      <c r="D86" s="28">
        <v>24.18</v>
      </c>
      <c r="E86" s="28">
        <v>24.18</v>
      </c>
      <c r="F86" s="28">
        <v>24.18</v>
      </c>
      <c r="G86" s="28">
        <v>24.18</v>
      </c>
      <c r="H86" s="28">
        <v>24.18</v>
      </c>
      <c r="I86" s="28">
        <v>24.18</v>
      </c>
      <c r="J86" s="28">
        <v>48.56</v>
      </c>
      <c r="K86" s="28">
        <v>67.56</v>
      </c>
      <c r="L86" s="28">
        <v>67.56</v>
      </c>
      <c r="M86" s="28">
        <v>67.56</v>
      </c>
      <c r="N86" s="160">
        <v>67.56</v>
      </c>
      <c r="O86" s="142">
        <f t="shared" si="9"/>
        <v>463.88000000000005</v>
      </c>
    </row>
    <row r="87" spans="1:15" ht="15.6" thickTop="1" thickBot="1" x14ac:dyDescent="0.35">
      <c r="A87" s="295"/>
      <c r="B87" s="76" t="s">
        <v>89</v>
      </c>
      <c r="C87" s="28"/>
      <c r="D87" s="28"/>
      <c r="E87" s="28"/>
      <c r="F87" s="28"/>
      <c r="G87" s="28"/>
      <c r="H87" s="28"/>
      <c r="I87" s="28"/>
      <c r="J87" s="28"/>
      <c r="K87" s="28"/>
      <c r="L87" s="28">
        <v>150</v>
      </c>
      <c r="M87" s="28">
        <v>47</v>
      </c>
      <c r="N87" s="160"/>
      <c r="O87" s="142">
        <f t="shared" si="9"/>
        <v>197</v>
      </c>
    </row>
    <row r="88" spans="1:15" ht="15.6" thickTop="1" thickBot="1" x14ac:dyDescent="0.35">
      <c r="A88" s="295"/>
      <c r="B88" s="76" t="s">
        <v>81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60"/>
      <c r="O88" s="142">
        <f t="shared" si="9"/>
        <v>0</v>
      </c>
    </row>
    <row r="89" spans="1:15" ht="15.6" thickTop="1" thickBot="1" x14ac:dyDescent="0.35">
      <c r="A89" s="295"/>
      <c r="B89" s="76" t="s">
        <v>82</v>
      </c>
      <c r="C89" s="28">
        <v>10.7</v>
      </c>
      <c r="D89" s="28">
        <v>53.25</v>
      </c>
      <c r="E89" s="28"/>
      <c r="F89" s="28"/>
      <c r="G89" s="28"/>
      <c r="H89" s="28"/>
      <c r="I89" s="28"/>
      <c r="J89" s="28"/>
      <c r="K89" s="28"/>
      <c r="L89" s="28"/>
      <c r="M89" s="28"/>
      <c r="N89" s="160"/>
      <c r="O89" s="142">
        <f t="shared" si="9"/>
        <v>63.95</v>
      </c>
    </row>
    <row r="90" spans="1:15" ht="15.6" thickTop="1" thickBot="1" x14ac:dyDescent="0.35">
      <c r="A90" s="295"/>
      <c r="B90" s="76" t="s">
        <v>83</v>
      </c>
      <c r="C90" s="28"/>
      <c r="D90" s="28"/>
      <c r="E90" s="28">
        <v>11</v>
      </c>
      <c r="F90" s="28"/>
      <c r="G90" s="28"/>
      <c r="H90" s="28"/>
      <c r="I90" s="28"/>
      <c r="J90" s="28"/>
      <c r="K90" s="28"/>
      <c r="L90" s="28"/>
      <c r="M90" s="28"/>
      <c r="N90" s="160"/>
      <c r="O90" s="142">
        <f t="shared" si="9"/>
        <v>11</v>
      </c>
    </row>
    <row r="91" spans="1:15" ht="15.6" thickTop="1" thickBot="1" x14ac:dyDescent="0.35">
      <c r="A91" s="295"/>
      <c r="B91" s="76" t="s">
        <v>84</v>
      </c>
      <c r="C91" s="28"/>
      <c r="D91" s="28">
        <v>22</v>
      </c>
      <c r="E91" s="28"/>
      <c r="F91" s="28"/>
      <c r="G91" s="28"/>
      <c r="H91" s="28"/>
      <c r="I91" s="28"/>
      <c r="J91" s="28">
        <v>4.4000000000000004</v>
      </c>
      <c r="K91" s="28"/>
      <c r="L91" s="28"/>
      <c r="M91" s="28"/>
      <c r="N91" s="160"/>
      <c r="O91" s="142">
        <f t="shared" si="9"/>
        <v>26.4</v>
      </c>
    </row>
    <row r="92" spans="1:15" ht="15.6" thickTop="1" thickBot="1" x14ac:dyDescent="0.35">
      <c r="A92" s="295"/>
      <c r="B92" s="76" t="s">
        <v>85</v>
      </c>
      <c r="C92" s="28"/>
      <c r="D92" s="156"/>
      <c r="E92" s="156"/>
      <c r="F92" s="156"/>
      <c r="G92" s="156"/>
      <c r="H92" s="156"/>
      <c r="I92" s="165"/>
      <c r="J92" s="28"/>
      <c r="K92" s="28"/>
      <c r="L92" s="28"/>
      <c r="M92" s="28"/>
      <c r="N92" s="160">
        <v>22</v>
      </c>
      <c r="O92" s="142">
        <f t="shared" si="9"/>
        <v>22</v>
      </c>
    </row>
    <row r="93" spans="1:15" ht="15.6" thickTop="1" thickBot="1" x14ac:dyDescent="0.35">
      <c r="A93" s="295"/>
      <c r="B93" s="77" t="s">
        <v>86</v>
      </c>
      <c r="C93" s="28">
        <v>219.4</v>
      </c>
      <c r="D93" s="28">
        <v>381.53</v>
      </c>
      <c r="E93" s="28">
        <v>343.28</v>
      </c>
      <c r="F93" s="28"/>
      <c r="G93" s="28">
        <v>18</v>
      </c>
      <c r="H93" s="28">
        <v>40.119999999999997</v>
      </c>
      <c r="I93" s="28">
        <v>89.06</v>
      </c>
      <c r="J93" s="28">
        <v>133.19999999999999</v>
      </c>
      <c r="K93" s="28">
        <v>179.25</v>
      </c>
      <c r="L93" s="28">
        <v>251.83</v>
      </c>
      <c r="M93" s="28">
        <v>301.29000000000002</v>
      </c>
      <c r="N93" s="160">
        <v>201.77</v>
      </c>
      <c r="O93" s="142">
        <f t="shared" si="9"/>
        <v>2158.73</v>
      </c>
    </row>
    <row r="94" spans="1:15" ht="15.6" thickTop="1" thickBot="1" x14ac:dyDescent="0.35">
      <c r="A94" s="295"/>
      <c r="B94" s="111" t="s">
        <v>87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160"/>
      <c r="O94" s="143"/>
    </row>
    <row r="95" spans="1:15" ht="15.6" thickTop="1" thickBot="1" x14ac:dyDescent="0.35">
      <c r="A95" s="296"/>
      <c r="B95" s="78" t="s">
        <v>88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60"/>
      <c r="O95" s="144">
        <f t="shared" si="9"/>
        <v>0</v>
      </c>
    </row>
    <row r="96" spans="1:15" ht="15.6" thickTop="1" thickBot="1" x14ac:dyDescent="0.35">
      <c r="A96" s="24"/>
      <c r="B96" s="6"/>
      <c r="C96" s="106" t="s">
        <v>1</v>
      </c>
      <c r="D96" s="106" t="s">
        <v>2</v>
      </c>
      <c r="E96" s="106" t="s">
        <v>3</v>
      </c>
      <c r="F96" s="106" t="s">
        <v>4</v>
      </c>
      <c r="G96" s="106" t="s">
        <v>5</v>
      </c>
      <c r="H96" s="106" t="s">
        <v>6</v>
      </c>
      <c r="I96" s="106" t="s">
        <v>7</v>
      </c>
      <c r="J96" s="106" t="s">
        <v>8</v>
      </c>
      <c r="K96" s="106" t="s">
        <v>9</v>
      </c>
      <c r="L96" s="106" t="s">
        <v>10</v>
      </c>
      <c r="M96" s="106" t="s">
        <v>11</v>
      </c>
      <c r="N96" s="157" t="s">
        <v>12</v>
      </c>
      <c r="O96" s="38" t="s">
        <v>13</v>
      </c>
    </row>
    <row r="97" spans="1:31" ht="15.6" thickTop="1" thickBot="1" x14ac:dyDescent="0.35">
      <c r="A97" s="283" t="s">
        <v>90</v>
      </c>
      <c r="B97" s="284"/>
      <c r="C97" s="107">
        <f>SUM(C98:C120)</f>
        <v>1043.57</v>
      </c>
      <c r="D97" s="107">
        <f t="shared" ref="D97:O97" si="10">SUM(D98:D120)</f>
        <v>1269.74</v>
      </c>
      <c r="E97" s="107">
        <f t="shared" si="10"/>
        <v>934.89999999999986</v>
      </c>
      <c r="F97" s="107">
        <f t="shared" si="10"/>
        <v>557.42999999999995</v>
      </c>
      <c r="G97" s="107">
        <f t="shared" si="10"/>
        <v>1126.3</v>
      </c>
      <c r="H97" s="107">
        <f t="shared" si="10"/>
        <v>1664.33</v>
      </c>
      <c r="I97" s="107">
        <f t="shared" si="10"/>
        <v>839.05000000000007</v>
      </c>
      <c r="J97" s="107">
        <f t="shared" si="10"/>
        <v>2264.48</v>
      </c>
      <c r="K97" s="107">
        <f t="shared" si="10"/>
        <v>983.34000000000015</v>
      </c>
      <c r="L97" s="107">
        <f t="shared" si="10"/>
        <v>1626.71</v>
      </c>
      <c r="M97" s="107">
        <f t="shared" si="10"/>
        <v>509.02000000000004</v>
      </c>
      <c r="N97" s="158">
        <f t="shared" si="10"/>
        <v>572.66999999999996</v>
      </c>
      <c r="O97" s="138">
        <f t="shared" si="10"/>
        <v>10394.26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ht="15.6" thickTop="1" thickBot="1" x14ac:dyDescent="0.35">
      <c r="A98" s="293" t="s">
        <v>90</v>
      </c>
      <c r="B98" s="79" t="s">
        <v>92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>
        <v>49</v>
      </c>
      <c r="N98" s="161"/>
      <c r="O98" s="139">
        <f t="shared" ref="O98:O120" si="11">SUM(C98:N98)</f>
        <v>49</v>
      </c>
    </row>
    <row r="99" spans="1:31" ht="15.6" thickTop="1" thickBot="1" x14ac:dyDescent="0.35">
      <c r="A99" s="293"/>
      <c r="B99" s="79" t="s">
        <v>91</v>
      </c>
      <c r="C99" s="29">
        <v>205.48</v>
      </c>
      <c r="D99" s="29">
        <v>305.48</v>
      </c>
      <c r="E99" s="29">
        <v>205.48</v>
      </c>
      <c r="F99" s="29">
        <v>205.48</v>
      </c>
      <c r="G99" s="29">
        <v>205.48</v>
      </c>
      <c r="H99" s="29">
        <v>205.48</v>
      </c>
      <c r="I99" s="29">
        <v>530.9</v>
      </c>
      <c r="J99" s="29">
        <v>205.48</v>
      </c>
      <c r="K99" s="29">
        <v>205.48</v>
      </c>
      <c r="L99" s="29">
        <v>205.48</v>
      </c>
      <c r="M99" s="29">
        <v>205.48</v>
      </c>
      <c r="N99" s="161">
        <v>311.58</v>
      </c>
      <c r="O99" s="139"/>
    </row>
    <row r="100" spans="1:31" ht="15.6" thickTop="1" thickBot="1" x14ac:dyDescent="0.35">
      <c r="A100" s="293"/>
      <c r="B100" s="80" t="s">
        <v>104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161"/>
      <c r="O100" s="140">
        <f t="shared" si="11"/>
        <v>0</v>
      </c>
    </row>
    <row r="101" spans="1:31" ht="15.6" thickTop="1" thickBot="1" x14ac:dyDescent="0.35">
      <c r="A101" s="293"/>
      <c r="B101" s="80" t="s">
        <v>96</v>
      </c>
      <c r="C101" s="29"/>
      <c r="D101" s="29">
        <v>170</v>
      </c>
      <c r="E101" s="29">
        <v>5</v>
      </c>
      <c r="F101" s="29"/>
      <c r="G101" s="29">
        <v>9</v>
      </c>
      <c r="H101" s="29"/>
      <c r="I101" s="29"/>
      <c r="J101" s="29"/>
      <c r="K101" s="29">
        <v>98.5</v>
      </c>
      <c r="L101" s="29">
        <v>46</v>
      </c>
      <c r="M101" s="29">
        <v>13.5</v>
      </c>
      <c r="N101" s="161">
        <v>4.5</v>
      </c>
      <c r="O101" s="140">
        <f t="shared" si="11"/>
        <v>346.5</v>
      </c>
    </row>
    <row r="102" spans="1:31" ht="15.6" thickTop="1" thickBot="1" x14ac:dyDescent="0.35">
      <c r="A102" s="293"/>
      <c r="B102" s="80" t="s">
        <v>111</v>
      </c>
      <c r="C102" s="29">
        <v>236.48</v>
      </c>
      <c r="D102" s="29">
        <v>46.48</v>
      </c>
      <c r="E102" s="29">
        <v>46.48</v>
      </c>
      <c r="F102" s="29">
        <v>46.48</v>
      </c>
      <c r="G102" s="29"/>
      <c r="H102" s="29"/>
      <c r="I102" s="29"/>
      <c r="J102" s="29"/>
      <c r="K102" s="29"/>
      <c r="L102" s="29"/>
      <c r="M102" s="29"/>
      <c r="N102" s="161"/>
      <c r="O102" s="140">
        <f t="shared" si="11"/>
        <v>375.92</v>
      </c>
    </row>
    <row r="103" spans="1:31" ht="15.6" thickTop="1" thickBot="1" x14ac:dyDescent="0.35">
      <c r="A103" s="293"/>
      <c r="B103" s="80" t="s">
        <v>103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161"/>
      <c r="O103" s="140">
        <f t="shared" si="11"/>
        <v>0</v>
      </c>
    </row>
    <row r="104" spans="1:31" ht="15.6" thickTop="1" thickBot="1" x14ac:dyDescent="0.35">
      <c r="A104" s="293"/>
      <c r="B104" s="80" t="s">
        <v>254</v>
      </c>
      <c r="C104" s="29"/>
      <c r="D104" s="29">
        <v>99</v>
      </c>
      <c r="E104" s="29"/>
      <c r="F104" s="29"/>
      <c r="G104" s="29"/>
      <c r="H104" s="29"/>
      <c r="I104" s="29"/>
      <c r="J104" s="29"/>
      <c r="K104" s="29">
        <v>299</v>
      </c>
      <c r="L104" s="29">
        <v>415.4</v>
      </c>
      <c r="M104" s="29"/>
      <c r="N104" s="161"/>
      <c r="O104" s="140">
        <f t="shared" si="11"/>
        <v>813.4</v>
      </c>
    </row>
    <row r="105" spans="1:31" ht="15.6" thickTop="1" thickBot="1" x14ac:dyDescent="0.35">
      <c r="A105" s="293"/>
      <c r="B105" s="80" t="s">
        <v>21</v>
      </c>
      <c r="C105" s="29"/>
      <c r="D105" s="29"/>
      <c r="E105" s="29">
        <v>188.16</v>
      </c>
      <c r="F105" s="29"/>
      <c r="G105" s="29"/>
      <c r="H105" s="29"/>
      <c r="I105" s="29"/>
      <c r="J105" s="29"/>
      <c r="K105" s="29"/>
      <c r="L105" s="29">
        <v>347.69</v>
      </c>
      <c r="M105" s="29"/>
      <c r="N105" s="161"/>
      <c r="O105" s="140">
        <f t="shared" si="11"/>
        <v>535.85</v>
      </c>
    </row>
    <row r="106" spans="1:31" ht="15.6" thickTop="1" thickBot="1" x14ac:dyDescent="0.35">
      <c r="A106" s="293"/>
      <c r="B106" s="80" t="s">
        <v>97</v>
      </c>
      <c r="C106" s="29">
        <v>14.9</v>
      </c>
      <c r="D106" s="29">
        <v>43.7</v>
      </c>
      <c r="E106" s="29">
        <v>64.959999999999994</v>
      </c>
      <c r="F106" s="29">
        <v>10.9</v>
      </c>
      <c r="G106" s="29"/>
      <c r="H106" s="29"/>
      <c r="I106" s="29"/>
      <c r="J106" s="29"/>
      <c r="K106" s="29">
        <v>19.07</v>
      </c>
      <c r="L106" s="29">
        <v>33.200000000000003</v>
      </c>
      <c r="M106" s="29"/>
      <c r="N106" s="161"/>
      <c r="O106" s="140">
        <f t="shared" si="11"/>
        <v>186.73000000000002</v>
      </c>
    </row>
    <row r="107" spans="1:31" ht="15.6" thickTop="1" thickBot="1" x14ac:dyDescent="0.35">
      <c r="A107" s="293"/>
      <c r="B107" s="80" t="s">
        <v>107</v>
      </c>
      <c r="C107" s="29">
        <v>29.25</v>
      </c>
      <c r="D107" s="29">
        <v>29.25</v>
      </c>
      <c r="E107" s="29">
        <v>29.25</v>
      </c>
      <c r="F107" s="29">
        <v>7</v>
      </c>
      <c r="G107" s="29">
        <v>29.25</v>
      </c>
      <c r="H107" s="29">
        <v>29.25</v>
      </c>
      <c r="I107" s="29">
        <v>29.25</v>
      </c>
      <c r="J107" s="29"/>
      <c r="K107" s="29"/>
      <c r="L107" s="29"/>
      <c r="M107" s="29"/>
      <c r="N107" s="161"/>
      <c r="O107" s="140">
        <f t="shared" si="11"/>
        <v>182.5</v>
      </c>
    </row>
    <row r="108" spans="1:31" ht="15.6" thickTop="1" thickBot="1" x14ac:dyDescent="0.35">
      <c r="A108" s="293"/>
      <c r="B108" s="80" t="s">
        <v>98</v>
      </c>
      <c r="C108" s="29"/>
      <c r="D108" s="29"/>
      <c r="E108" s="29">
        <v>188</v>
      </c>
      <c r="F108" s="29"/>
      <c r="G108" s="29"/>
      <c r="H108" s="29"/>
      <c r="I108" s="29"/>
      <c r="J108" s="29"/>
      <c r="K108" s="29"/>
      <c r="L108" s="29">
        <v>337.9</v>
      </c>
      <c r="M108" s="29"/>
      <c r="N108" s="161"/>
      <c r="O108" s="140">
        <f t="shared" si="11"/>
        <v>525.9</v>
      </c>
    </row>
    <row r="109" spans="1:31" ht="15.6" thickTop="1" thickBot="1" x14ac:dyDescent="0.35">
      <c r="A109" s="293"/>
      <c r="B109" s="80" t="s">
        <v>99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161"/>
      <c r="O109" s="140">
        <f t="shared" si="11"/>
        <v>0</v>
      </c>
    </row>
    <row r="110" spans="1:31" ht="15.6" thickTop="1" thickBot="1" x14ac:dyDescent="0.35">
      <c r="A110" s="293"/>
      <c r="B110" s="80" t="s">
        <v>100</v>
      </c>
      <c r="C110" s="29">
        <v>177.57</v>
      </c>
      <c r="D110" s="29">
        <v>177.57</v>
      </c>
      <c r="E110" s="29">
        <v>177.57</v>
      </c>
      <c r="F110" s="29">
        <v>177.57</v>
      </c>
      <c r="G110" s="29">
        <v>177.57</v>
      </c>
      <c r="H110" s="29">
        <v>191.05</v>
      </c>
      <c r="I110" s="29">
        <v>191.05</v>
      </c>
      <c r="J110" s="29">
        <v>191.05</v>
      </c>
      <c r="K110" s="29">
        <v>191.05</v>
      </c>
      <c r="L110" s="29">
        <v>191.05</v>
      </c>
      <c r="M110" s="29">
        <v>191.05</v>
      </c>
      <c r="N110" s="161">
        <v>191.05</v>
      </c>
      <c r="O110" s="140">
        <f t="shared" si="11"/>
        <v>2225.1999999999998</v>
      </c>
    </row>
    <row r="111" spans="1:31" ht="15.6" thickTop="1" thickBot="1" x14ac:dyDescent="0.35">
      <c r="A111" s="293"/>
      <c r="B111" s="80" t="s">
        <v>105</v>
      </c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161"/>
      <c r="O111" s="140">
        <f t="shared" si="11"/>
        <v>0</v>
      </c>
    </row>
    <row r="112" spans="1:31" ht="15.6" thickTop="1" thickBot="1" x14ac:dyDescent="0.35">
      <c r="A112" s="293"/>
      <c r="B112" s="80" t="s">
        <v>101</v>
      </c>
      <c r="C112" s="29">
        <v>379.89</v>
      </c>
      <c r="D112" s="29">
        <v>139.9</v>
      </c>
      <c r="E112" s="29">
        <v>30</v>
      </c>
      <c r="F112" s="29">
        <v>30</v>
      </c>
      <c r="G112" s="29">
        <v>30</v>
      </c>
      <c r="H112" s="29">
        <v>30</v>
      </c>
      <c r="I112" s="29">
        <v>30</v>
      </c>
      <c r="J112" s="29">
        <v>49.99</v>
      </c>
      <c r="K112" s="29">
        <v>75.989999999999995</v>
      </c>
      <c r="L112" s="29">
        <v>49.99</v>
      </c>
      <c r="M112" s="29">
        <v>49.99</v>
      </c>
      <c r="N112" s="161">
        <v>49.99</v>
      </c>
      <c r="O112" s="140">
        <f t="shared" si="11"/>
        <v>945.74</v>
      </c>
    </row>
    <row r="113" spans="1:31" ht="15.6" thickTop="1" thickBot="1" x14ac:dyDescent="0.35">
      <c r="A113" s="293"/>
      <c r="B113" s="80" t="s">
        <v>255</v>
      </c>
      <c r="C113" s="29"/>
      <c r="D113" s="29">
        <v>258.36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161"/>
      <c r="O113" s="140">
        <f t="shared" si="11"/>
        <v>258.36</v>
      </c>
    </row>
    <row r="114" spans="1:31" ht="15.6" thickTop="1" thickBot="1" x14ac:dyDescent="0.35">
      <c r="A114" s="293"/>
      <c r="B114" s="80" t="s">
        <v>95</v>
      </c>
      <c r="C114" s="29"/>
      <c r="D114" s="29"/>
      <c r="E114" s="29"/>
      <c r="F114" s="29">
        <v>80</v>
      </c>
      <c r="G114" s="29"/>
      <c r="H114" s="29"/>
      <c r="I114" s="29"/>
      <c r="J114" s="29"/>
      <c r="K114" s="29"/>
      <c r="L114" s="29"/>
      <c r="M114" s="29"/>
      <c r="N114" s="161"/>
      <c r="O114" s="140">
        <f t="shared" si="11"/>
        <v>80</v>
      </c>
    </row>
    <row r="115" spans="1:31" ht="15.6" thickTop="1" thickBot="1" x14ac:dyDescent="0.35">
      <c r="A115" s="293"/>
      <c r="B115" s="80" t="s">
        <v>247</v>
      </c>
      <c r="C115" s="29"/>
      <c r="D115" s="29"/>
      <c r="E115" s="29"/>
      <c r="F115" s="29"/>
      <c r="G115" s="29"/>
      <c r="H115" s="29">
        <v>57.85</v>
      </c>
      <c r="I115" s="29">
        <v>57.85</v>
      </c>
      <c r="J115" s="29">
        <v>57.85</v>
      </c>
      <c r="K115" s="29">
        <v>57.85</v>
      </c>
      <c r="L115" s="29"/>
      <c r="M115" s="29"/>
      <c r="N115" s="161"/>
      <c r="O115" s="140">
        <f t="shared" si="11"/>
        <v>231.4</v>
      </c>
    </row>
    <row r="116" spans="1:31" ht="15.6" thickTop="1" thickBot="1" x14ac:dyDescent="0.35">
      <c r="A116" s="293"/>
      <c r="B116" s="80" t="s">
        <v>170</v>
      </c>
      <c r="C116" s="29"/>
      <c r="D116" s="29"/>
      <c r="E116" s="29"/>
      <c r="F116" s="29"/>
      <c r="G116" s="29">
        <v>675</v>
      </c>
      <c r="H116" s="29"/>
      <c r="I116" s="29"/>
      <c r="J116" s="29"/>
      <c r="K116" s="29"/>
      <c r="L116" s="29"/>
      <c r="M116" s="29"/>
      <c r="N116" s="161"/>
      <c r="O116" s="140">
        <f t="shared" si="11"/>
        <v>675</v>
      </c>
    </row>
    <row r="117" spans="1:31" ht="15.6" thickTop="1" thickBot="1" x14ac:dyDescent="0.35">
      <c r="A117" s="293"/>
      <c r="B117" s="80" t="s">
        <v>256</v>
      </c>
      <c r="C117" s="29"/>
      <c r="D117" s="29"/>
      <c r="E117" s="29"/>
      <c r="F117" s="29"/>
      <c r="G117" s="29"/>
      <c r="H117" s="29">
        <v>52.1</v>
      </c>
      <c r="I117" s="29"/>
      <c r="J117" s="29"/>
      <c r="K117" s="29"/>
      <c r="L117" s="29"/>
      <c r="M117" s="29"/>
      <c r="N117" s="161"/>
      <c r="O117" s="140">
        <f t="shared" si="11"/>
        <v>52.1</v>
      </c>
    </row>
    <row r="118" spans="1:31" ht="15.6" thickTop="1" thickBot="1" x14ac:dyDescent="0.35">
      <c r="A118" s="293"/>
      <c r="B118" s="80" t="s">
        <v>257</v>
      </c>
      <c r="C118" s="29"/>
      <c r="D118" s="29"/>
      <c r="E118" s="29"/>
      <c r="F118" s="29"/>
      <c r="G118" s="29"/>
      <c r="H118" s="29">
        <v>1098.5999999999999</v>
      </c>
      <c r="I118" s="29"/>
      <c r="J118" s="29">
        <v>1760.11</v>
      </c>
      <c r="K118" s="29"/>
      <c r="L118" s="29"/>
      <c r="M118" s="29"/>
      <c r="N118" s="161"/>
      <c r="O118" s="140">
        <f t="shared" si="11"/>
        <v>2858.71</v>
      </c>
    </row>
    <row r="119" spans="1:31" ht="15.6" thickTop="1" thickBot="1" x14ac:dyDescent="0.35">
      <c r="A119" s="293"/>
      <c r="B119" s="81" t="s">
        <v>93</v>
      </c>
      <c r="C119" s="29"/>
      <c r="D119" s="29"/>
      <c r="E119" s="29"/>
      <c r="F119" s="29"/>
      <c r="G119" s="29"/>
      <c r="H119" s="29"/>
      <c r="I119" s="29"/>
      <c r="J119" s="29"/>
      <c r="K119" s="29">
        <v>36.4</v>
      </c>
      <c r="L119" s="29"/>
      <c r="M119" s="29"/>
      <c r="N119" s="161">
        <v>15.55</v>
      </c>
      <c r="O119" s="140">
        <f t="shared" si="11"/>
        <v>51.95</v>
      </c>
    </row>
    <row r="120" spans="1:31" ht="15.6" thickTop="1" thickBot="1" x14ac:dyDescent="0.35">
      <c r="A120" s="294"/>
      <c r="B120" s="8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161"/>
      <c r="O120" s="140">
        <f t="shared" si="11"/>
        <v>0</v>
      </c>
    </row>
    <row r="121" spans="1:31" ht="15.6" thickTop="1" thickBot="1" x14ac:dyDescent="0.35">
      <c r="A121" s="24"/>
      <c r="B121" s="6"/>
      <c r="C121" s="106" t="s">
        <v>1</v>
      </c>
      <c r="D121" s="106" t="s">
        <v>2</v>
      </c>
      <c r="E121" s="106" t="s">
        <v>3</v>
      </c>
      <c r="F121" s="106" t="s">
        <v>4</v>
      </c>
      <c r="G121" s="106" t="s">
        <v>5</v>
      </c>
      <c r="H121" s="106" t="s">
        <v>6</v>
      </c>
      <c r="I121" s="106" t="s">
        <v>7</v>
      </c>
      <c r="J121" s="106" t="s">
        <v>8</v>
      </c>
      <c r="K121" s="106" t="s">
        <v>9</v>
      </c>
      <c r="L121" s="106" t="s">
        <v>10</v>
      </c>
      <c r="M121" s="106" t="s">
        <v>11</v>
      </c>
      <c r="N121" s="157" t="s">
        <v>12</v>
      </c>
      <c r="O121" s="31" t="s">
        <v>13</v>
      </c>
    </row>
    <row r="122" spans="1:31" ht="15.6" thickTop="1" thickBot="1" x14ac:dyDescent="0.35">
      <c r="A122" s="283" t="s">
        <v>113</v>
      </c>
      <c r="B122" s="284" t="s">
        <v>114</v>
      </c>
      <c r="C122" s="107">
        <f>SUM(C123:C142)</f>
        <v>1140.8399999999999</v>
      </c>
      <c r="D122" s="107">
        <f t="shared" ref="D122:O122" si="12">SUM(D123:D142)</f>
        <v>1148.74</v>
      </c>
      <c r="E122" s="107">
        <f t="shared" si="12"/>
        <v>207.36</v>
      </c>
      <c r="F122" s="107">
        <f t="shared" si="12"/>
        <v>75.539999999999992</v>
      </c>
      <c r="G122" s="107">
        <f t="shared" si="12"/>
        <v>75.539999999999992</v>
      </c>
      <c r="H122" s="107">
        <f t="shared" si="12"/>
        <v>375.45</v>
      </c>
      <c r="I122" s="107">
        <f t="shared" si="12"/>
        <v>185.3</v>
      </c>
      <c r="J122" s="107">
        <f t="shared" si="12"/>
        <v>492</v>
      </c>
      <c r="K122" s="107">
        <f t="shared" si="12"/>
        <v>283.21000000000004</v>
      </c>
      <c r="L122" s="107">
        <f t="shared" si="12"/>
        <v>165.4</v>
      </c>
      <c r="M122" s="107">
        <f t="shared" si="12"/>
        <v>498.09999999999997</v>
      </c>
      <c r="N122" s="158">
        <f t="shared" si="12"/>
        <v>147.25</v>
      </c>
      <c r="O122" s="138">
        <f t="shared" si="12"/>
        <v>3164.09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5.6" thickTop="1" thickBot="1" x14ac:dyDescent="0.35">
      <c r="A123" s="289" t="s">
        <v>115</v>
      </c>
      <c r="B123" s="83" t="s">
        <v>116</v>
      </c>
      <c r="C123" s="29">
        <v>37</v>
      </c>
      <c r="D123" s="29">
        <v>16.2</v>
      </c>
      <c r="E123" s="29"/>
      <c r="F123" s="29"/>
      <c r="G123" s="29"/>
      <c r="H123" s="29"/>
      <c r="I123" s="29"/>
      <c r="J123" s="29">
        <v>5</v>
      </c>
      <c r="K123" s="29"/>
      <c r="L123" s="29"/>
      <c r="M123" s="29"/>
      <c r="N123" s="161"/>
      <c r="O123" s="139">
        <f t="shared" ref="O123:O142" si="13">SUM(C123:N123)</f>
        <v>58.2</v>
      </c>
    </row>
    <row r="124" spans="1:31" ht="15.6" thickTop="1" thickBot="1" x14ac:dyDescent="0.35">
      <c r="A124" s="289"/>
      <c r="B124" s="84" t="s">
        <v>117</v>
      </c>
      <c r="C124" s="29">
        <v>41.75</v>
      </c>
      <c r="D124" s="29">
        <v>100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161"/>
      <c r="O124" s="140">
        <f t="shared" si="13"/>
        <v>141.75</v>
      </c>
    </row>
    <row r="125" spans="1:31" ht="15.6" thickTop="1" thickBot="1" x14ac:dyDescent="0.35">
      <c r="A125" s="289"/>
      <c r="B125" s="84" t="s">
        <v>134</v>
      </c>
      <c r="C125" s="29">
        <v>111.65</v>
      </c>
      <c r="D125" s="29">
        <v>10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161"/>
      <c r="O125" s="140">
        <f t="shared" si="13"/>
        <v>121.65</v>
      </c>
    </row>
    <row r="126" spans="1:31" ht="15.6" thickTop="1" thickBot="1" x14ac:dyDescent="0.35">
      <c r="A126" s="289"/>
      <c r="B126" s="84" t="s">
        <v>118</v>
      </c>
      <c r="C126" s="29">
        <v>165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161"/>
      <c r="O126" s="140">
        <f t="shared" si="13"/>
        <v>165</v>
      </c>
    </row>
    <row r="127" spans="1:31" ht="15.6" thickTop="1" thickBot="1" x14ac:dyDescent="0.35">
      <c r="A127" s="289"/>
      <c r="B127" s="84" t="s">
        <v>258</v>
      </c>
      <c r="C127" s="29">
        <v>5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>
        <v>322.8</v>
      </c>
      <c r="N127" s="161"/>
      <c r="O127" s="140">
        <f t="shared" si="13"/>
        <v>327.8</v>
      </c>
    </row>
    <row r="128" spans="1:31" ht="15.6" thickTop="1" thickBot="1" x14ac:dyDescent="0.35">
      <c r="A128" s="289"/>
      <c r="B128" s="84" t="s">
        <v>119</v>
      </c>
      <c r="C128" s="29"/>
      <c r="D128" s="29">
        <v>33</v>
      </c>
      <c r="E128" s="29">
        <v>113.91</v>
      </c>
      <c r="F128" s="29"/>
      <c r="G128" s="29"/>
      <c r="H128" s="29"/>
      <c r="I128" s="29"/>
      <c r="J128" s="29"/>
      <c r="K128" s="29">
        <v>80</v>
      </c>
      <c r="L128" s="29"/>
      <c r="M128" s="29"/>
      <c r="N128" s="161"/>
      <c r="O128" s="140">
        <f t="shared" si="13"/>
        <v>226.91</v>
      </c>
    </row>
    <row r="129" spans="1:31" ht="15.6" thickTop="1" thickBot="1" x14ac:dyDescent="0.35">
      <c r="A129" s="289"/>
      <c r="B129" s="84" t="s">
        <v>129</v>
      </c>
      <c r="C129" s="29"/>
      <c r="D129" s="29"/>
      <c r="E129" s="29"/>
      <c r="F129" s="29"/>
      <c r="G129" s="29"/>
      <c r="H129" s="29"/>
      <c r="I129" s="29">
        <v>36.049999999999997</v>
      </c>
      <c r="J129" s="29">
        <v>36.049999999999997</v>
      </c>
      <c r="K129" s="29">
        <v>36.049999999999997</v>
      </c>
      <c r="L129" s="29">
        <v>36.049999999999997</v>
      </c>
      <c r="M129" s="29">
        <v>36.049999999999997</v>
      </c>
      <c r="N129" s="161">
        <v>36.049999999999997</v>
      </c>
      <c r="O129" s="140">
        <f t="shared" si="13"/>
        <v>216.3</v>
      </c>
    </row>
    <row r="130" spans="1:31" ht="15.6" thickTop="1" thickBot="1" x14ac:dyDescent="0.35">
      <c r="A130" s="289"/>
      <c r="B130" s="84" t="s">
        <v>127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161"/>
      <c r="O130" s="140">
        <f t="shared" si="13"/>
        <v>0</v>
      </c>
    </row>
    <row r="131" spans="1:31" ht="15.6" thickTop="1" thickBot="1" x14ac:dyDescent="0.35">
      <c r="A131" s="289"/>
      <c r="B131" s="84" t="s">
        <v>133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161"/>
      <c r="O131" s="140">
        <f t="shared" si="13"/>
        <v>0</v>
      </c>
    </row>
    <row r="132" spans="1:31" ht="15.6" thickTop="1" thickBot="1" x14ac:dyDescent="0.35">
      <c r="A132" s="289"/>
      <c r="B132" s="84" t="s">
        <v>120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161"/>
      <c r="O132" s="140">
        <f t="shared" si="13"/>
        <v>0</v>
      </c>
    </row>
    <row r="133" spans="1:31" ht="15.6" thickTop="1" thickBot="1" x14ac:dyDescent="0.35">
      <c r="A133" s="289"/>
      <c r="B133" s="84" t="s">
        <v>128</v>
      </c>
      <c r="C133" s="29"/>
      <c r="D133" s="29"/>
      <c r="E133" s="29"/>
      <c r="F133" s="29"/>
      <c r="G133" s="29"/>
      <c r="H133" s="29">
        <v>208.19</v>
      </c>
      <c r="I133" s="29"/>
      <c r="J133" s="29"/>
      <c r="K133" s="29"/>
      <c r="L133" s="29"/>
      <c r="M133" s="29"/>
      <c r="N133" s="161"/>
      <c r="O133" s="140">
        <f t="shared" si="13"/>
        <v>208.19</v>
      </c>
    </row>
    <row r="134" spans="1:31" ht="15.6" thickTop="1" thickBot="1" x14ac:dyDescent="0.35">
      <c r="A134" s="289"/>
      <c r="B134" s="84" t="s">
        <v>259</v>
      </c>
      <c r="C134" s="29">
        <v>19.899999999999999</v>
      </c>
      <c r="D134" s="29">
        <v>19.899999999999999</v>
      </c>
      <c r="E134" s="29">
        <v>19.899999999999999</v>
      </c>
      <c r="F134" s="29">
        <v>1.99</v>
      </c>
      <c r="G134" s="29">
        <v>1.99</v>
      </c>
      <c r="H134" s="29">
        <v>1.99</v>
      </c>
      <c r="I134" s="29">
        <v>19.899999999999999</v>
      </c>
      <c r="J134" s="29"/>
      <c r="K134" s="29"/>
      <c r="L134" s="29"/>
      <c r="M134" s="29"/>
      <c r="N134" s="161"/>
      <c r="O134" s="140">
        <f t="shared" si="13"/>
        <v>85.57</v>
      </c>
    </row>
    <row r="135" spans="1:31" ht="15.6" thickTop="1" thickBot="1" x14ac:dyDescent="0.35">
      <c r="A135" s="289"/>
      <c r="B135" s="84" t="s">
        <v>121</v>
      </c>
      <c r="C135" s="29">
        <v>164.67</v>
      </c>
      <c r="D135" s="29">
        <v>132.02000000000001</v>
      </c>
      <c r="E135" s="29"/>
      <c r="F135" s="29"/>
      <c r="G135" s="29"/>
      <c r="H135" s="29">
        <v>58.82</v>
      </c>
      <c r="I135" s="29"/>
      <c r="J135" s="29">
        <v>135.30000000000001</v>
      </c>
      <c r="K135" s="29">
        <v>37.81</v>
      </c>
      <c r="L135" s="29"/>
      <c r="M135" s="29">
        <v>9.9</v>
      </c>
      <c r="N135" s="161"/>
      <c r="O135" s="140">
        <f t="shared" si="13"/>
        <v>538.52</v>
      </c>
    </row>
    <row r="136" spans="1:31" ht="15.6" thickTop="1" thickBot="1" x14ac:dyDescent="0.35">
      <c r="A136" s="289"/>
      <c r="B136" s="84" t="s">
        <v>260</v>
      </c>
      <c r="C136" s="29">
        <v>9.9</v>
      </c>
      <c r="D136" s="29">
        <v>9.9</v>
      </c>
      <c r="E136" s="29">
        <v>9.9</v>
      </c>
      <c r="F136" s="29">
        <v>9.9</v>
      </c>
      <c r="G136" s="29">
        <v>9.9</v>
      </c>
      <c r="H136" s="29">
        <v>42.8</v>
      </c>
      <c r="I136" s="29">
        <v>65.7</v>
      </c>
      <c r="J136" s="29">
        <v>65.7</v>
      </c>
      <c r="K136" s="29">
        <v>65.7</v>
      </c>
      <c r="L136" s="29">
        <v>65.7</v>
      </c>
      <c r="M136" s="29">
        <v>65.7</v>
      </c>
      <c r="N136" s="161">
        <v>84.3</v>
      </c>
      <c r="O136" s="140">
        <f t="shared" si="13"/>
        <v>505.09999999999997</v>
      </c>
    </row>
    <row r="137" spans="1:31" ht="15.6" thickTop="1" thickBot="1" x14ac:dyDescent="0.35">
      <c r="A137" s="289"/>
      <c r="B137" s="84" t="s">
        <v>122</v>
      </c>
      <c r="C137" s="29"/>
      <c r="D137" s="29"/>
      <c r="E137" s="29"/>
      <c r="F137" s="29"/>
      <c r="G137" s="29"/>
      <c r="H137" s="29"/>
      <c r="I137" s="29"/>
      <c r="J137" s="29">
        <v>186.3</v>
      </c>
      <c r="K137" s="29"/>
      <c r="L137" s="29"/>
      <c r="M137" s="29"/>
      <c r="N137" s="161"/>
      <c r="O137" s="140">
        <f t="shared" si="13"/>
        <v>186.3</v>
      </c>
    </row>
    <row r="138" spans="1:31" ht="15.6" thickTop="1" thickBot="1" x14ac:dyDescent="0.35">
      <c r="A138" s="289"/>
      <c r="B138" s="84" t="s">
        <v>123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161"/>
      <c r="O138" s="140"/>
    </row>
    <row r="139" spans="1:31" ht="15.6" thickTop="1" thickBot="1" x14ac:dyDescent="0.35">
      <c r="A139" s="289"/>
      <c r="B139" s="84" t="s">
        <v>124</v>
      </c>
      <c r="C139" s="29">
        <v>26.9</v>
      </c>
      <c r="D139" s="29">
        <v>26.9</v>
      </c>
      <c r="E139" s="29">
        <v>26.9</v>
      </c>
      <c r="F139" s="29">
        <v>26.9</v>
      </c>
      <c r="G139" s="29">
        <v>26.9</v>
      </c>
      <c r="H139" s="29">
        <v>26.9</v>
      </c>
      <c r="I139" s="29">
        <v>26.9</v>
      </c>
      <c r="J139" s="29">
        <v>26.9</v>
      </c>
      <c r="K139" s="29">
        <v>26.9</v>
      </c>
      <c r="L139" s="29">
        <v>26.9</v>
      </c>
      <c r="M139" s="29">
        <v>26.9</v>
      </c>
      <c r="N139" s="161">
        <v>26.9</v>
      </c>
      <c r="O139" s="140">
        <f t="shared" si="13"/>
        <v>322.79999999999995</v>
      </c>
    </row>
    <row r="140" spans="1:31" ht="15.6" thickTop="1" thickBot="1" x14ac:dyDescent="0.35">
      <c r="A140" s="289"/>
      <c r="B140" s="85" t="s">
        <v>125</v>
      </c>
      <c r="C140" s="29">
        <v>60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161"/>
      <c r="O140" s="140">
        <f t="shared" si="13"/>
        <v>60</v>
      </c>
    </row>
    <row r="141" spans="1:31" ht="15.6" thickTop="1" thickBot="1" x14ac:dyDescent="0.35">
      <c r="A141" s="289"/>
      <c r="B141" s="85" t="s">
        <v>126</v>
      </c>
      <c r="C141" s="29">
        <v>499.07</v>
      </c>
      <c r="D141" s="29">
        <v>800.82</v>
      </c>
      <c r="E141" s="29">
        <v>36.75</v>
      </c>
      <c r="F141" s="29">
        <v>36.75</v>
      </c>
      <c r="G141" s="29">
        <v>36.75</v>
      </c>
      <c r="H141" s="29">
        <v>36.75</v>
      </c>
      <c r="I141" s="29">
        <v>36.75</v>
      </c>
      <c r="J141" s="29">
        <v>36.75</v>
      </c>
      <c r="K141" s="29">
        <v>36.75</v>
      </c>
      <c r="L141" s="29">
        <v>36.75</v>
      </c>
      <c r="M141" s="29">
        <v>36.75</v>
      </c>
      <c r="N141" s="161"/>
      <c r="O141" s="140"/>
    </row>
    <row r="142" spans="1:31" ht="15.6" thickTop="1" thickBot="1" x14ac:dyDescent="0.35">
      <c r="A142" s="290"/>
      <c r="B142" s="86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161"/>
      <c r="O142" s="140">
        <f t="shared" si="13"/>
        <v>0</v>
      </c>
    </row>
    <row r="143" spans="1:31" ht="15.6" thickTop="1" thickBot="1" x14ac:dyDescent="0.35">
      <c r="A143" s="7"/>
      <c r="B143" s="8"/>
      <c r="C143" s="106" t="s">
        <v>1</v>
      </c>
      <c r="D143" s="106" t="s">
        <v>2</v>
      </c>
      <c r="E143" s="106" t="s">
        <v>3</v>
      </c>
      <c r="F143" s="106" t="s">
        <v>4</v>
      </c>
      <c r="G143" s="106" t="s">
        <v>5</v>
      </c>
      <c r="H143" s="106" t="s">
        <v>6</v>
      </c>
      <c r="I143" s="106" t="s">
        <v>7</v>
      </c>
      <c r="J143" s="106" t="s">
        <v>8</v>
      </c>
      <c r="K143" s="106" t="s">
        <v>9</v>
      </c>
      <c r="L143" s="106" t="s">
        <v>10</v>
      </c>
      <c r="M143" s="106" t="s">
        <v>11</v>
      </c>
      <c r="N143" s="157" t="s">
        <v>12</v>
      </c>
      <c r="O143" s="31" t="s">
        <v>13</v>
      </c>
    </row>
    <row r="144" spans="1:31" ht="15.6" thickTop="1" thickBot="1" x14ac:dyDescent="0.35">
      <c r="A144" s="283" t="s">
        <v>136</v>
      </c>
      <c r="B144" s="284" t="s">
        <v>114</v>
      </c>
      <c r="C144" s="107">
        <f>SUM(C145:C188)</f>
        <v>1534.3999999999999</v>
      </c>
      <c r="D144" s="107">
        <f t="shared" ref="D144:O144" si="14">SUM(D145:D188)</f>
        <v>4048.28</v>
      </c>
      <c r="E144" s="107">
        <f t="shared" si="14"/>
        <v>3291.26</v>
      </c>
      <c r="F144" s="107">
        <f t="shared" si="14"/>
        <v>3222.51</v>
      </c>
      <c r="G144" s="107">
        <f t="shared" si="14"/>
        <v>2955.3300000000004</v>
      </c>
      <c r="H144" s="107">
        <f t="shared" si="14"/>
        <v>3397.4000000000005</v>
      </c>
      <c r="I144" s="107">
        <f t="shared" si="14"/>
        <v>2521.1600000000003</v>
      </c>
      <c r="J144" s="107">
        <f t="shared" si="14"/>
        <v>2724.84</v>
      </c>
      <c r="K144" s="107">
        <f t="shared" si="14"/>
        <v>3016.2400000000002</v>
      </c>
      <c r="L144" s="107">
        <f t="shared" si="14"/>
        <v>3122.01</v>
      </c>
      <c r="M144" s="107">
        <f t="shared" si="14"/>
        <v>5767.8499999999985</v>
      </c>
      <c r="N144" s="158">
        <f t="shared" si="14"/>
        <v>3626.4</v>
      </c>
      <c r="O144" s="138">
        <f t="shared" si="14"/>
        <v>39227.679999999993</v>
      </c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15" ht="15.6" thickTop="1" thickBot="1" x14ac:dyDescent="0.35">
      <c r="A145" s="291" t="s">
        <v>136</v>
      </c>
      <c r="B145" s="87" t="s">
        <v>139</v>
      </c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161"/>
      <c r="O145" s="139">
        <f t="shared" ref="O145:O188" si="15">SUM(C145:N145)</f>
        <v>0</v>
      </c>
    </row>
    <row r="146" spans="1:15" ht="15.6" thickTop="1" thickBot="1" x14ac:dyDescent="0.35">
      <c r="A146" s="291"/>
      <c r="B146" s="87" t="s">
        <v>137</v>
      </c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>
        <v>1978.77</v>
      </c>
      <c r="N146" s="161"/>
      <c r="O146" s="140">
        <f t="shared" si="15"/>
        <v>1978.77</v>
      </c>
    </row>
    <row r="147" spans="1:15" ht="15.6" thickTop="1" thickBot="1" x14ac:dyDescent="0.35">
      <c r="A147" s="291"/>
      <c r="B147" s="87" t="s">
        <v>138</v>
      </c>
      <c r="C147" s="29">
        <v>360</v>
      </c>
      <c r="D147" s="29">
        <v>360</v>
      </c>
      <c r="E147" s="29"/>
      <c r="F147" s="29">
        <v>360</v>
      </c>
      <c r="G147" s="29"/>
      <c r="H147" s="29">
        <v>360</v>
      </c>
      <c r="I147" s="29"/>
      <c r="J147" s="29"/>
      <c r="K147" s="29"/>
      <c r="L147" s="29"/>
      <c r="M147" s="29"/>
      <c r="N147" s="161"/>
      <c r="O147" s="140">
        <f t="shared" si="15"/>
        <v>1440</v>
      </c>
    </row>
    <row r="148" spans="1:15" ht="15.6" thickTop="1" thickBot="1" x14ac:dyDescent="0.35">
      <c r="A148" s="291"/>
      <c r="B148" s="88" t="s">
        <v>141</v>
      </c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161"/>
      <c r="O148" s="139">
        <f t="shared" si="15"/>
        <v>0</v>
      </c>
    </row>
    <row r="149" spans="1:15" ht="15.6" thickTop="1" thickBot="1" x14ac:dyDescent="0.35">
      <c r="A149" s="291"/>
      <c r="B149" s="88" t="s">
        <v>143</v>
      </c>
      <c r="C149" s="29"/>
      <c r="D149" s="29"/>
      <c r="E149" s="29"/>
      <c r="F149" s="29"/>
      <c r="G149" s="29"/>
      <c r="H149" s="29"/>
      <c r="I149" s="29"/>
      <c r="J149" s="29">
        <v>45</v>
      </c>
      <c r="K149" s="29"/>
      <c r="L149" s="29">
        <v>35</v>
      </c>
      <c r="M149" s="29"/>
      <c r="N149" s="161"/>
      <c r="O149" s="140">
        <f t="shared" si="15"/>
        <v>80</v>
      </c>
    </row>
    <row r="150" spans="1:15" ht="15.6" thickTop="1" thickBot="1" x14ac:dyDescent="0.35">
      <c r="A150" s="291"/>
      <c r="B150" s="88" t="s">
        <v>170</v>
      </c>
      <c r="C150" s="29">
        <v>33.26</v>
      </c>
      <c r="D150" s="29">
        <v>33.26</v>
      </c>
      <c r="E150" s="29">
        <v>33.26</v>
      </c>
      <c r="F150" s="29">
        <v>33.26</v>
      </c>
      <c r="G150" s="29">
        <v>33.26</v>
      </c>
      <c r="H150" s="29">
        <v>33.26</v>
      </c>
      <c r="I150" s="29">
        <v>33.26</v>
      </c>
      <c r="J150" s="29">
        <v>33.26</v>
      </c>
      <c r="K150" s="29"/>
      <c r="L150" s="29"/>
      <c r="M150" s="29"/>
      <c r="N150" s="161"/>
      <c r="O150" s="140">
        <f t="shared" si="15"/>
        <v>266.08</v>
      </c>
    </row>
    <row r="151" spans="1:15" ht="15.6" thickTop="1" thickBot="1" x14ac:dyDescent="0.35">
      <c r="A151" s="291"/>
      <c r="B151" s="88" t="s">
        <v>92</v>
      </c>
      <c r="C151" s="29">
        <v>70.89</v>
      </c>
      <c r="D151" s="29">
        <v>160.79</v>
      </c>
      <c r="E151" s="29">
        <v>284.89</v>
      </c>
      <c r="F151" s="29"/>
      <c r="G151" s="29"/>
      <c r="H151" s="29"/>
      <c r="I151" s="29">
        <v>198.76</v>
      </c>
      <c r="J151" s="29">
        <v>176.76</v>
      </c>
      <c r="K151" s="29">
        <v>176.76</v>
      </c>
      <c r="L151" s="29">
        <v>176.76</v>
      </c>
      <c r="M151" s="29">
        <v>211.76</v>
      </c>
      <c r="N151" s="161">
        <v>176.76</v>
      </c>
      <c r="O151" s="139">
        <f t="shared" si="15"/>
        <v>1634.1299999999999</v>
      </c>
    </row>
    <row r="152" spans="1:15" ht="15.6" thickTop="1" thickBot="1" x14ac:dyDescent="0.35">
      <c r="A152" s="291"/>
      <c r="B152" s="88" t="s">
        <v>57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161"/>
      <c r="O152" s="140">
        <f t="shared" si="15"/>
        <v>0</v>
      </c>
    </row>
    <row r="153" spans="1:15" ht="15.6" thickTop="1" thickBot="1" x14ac:dyDescent="0.35">
      <c r="A153" s="291"/>
      <c r="B153" s="88" t="s">
        <v>261</v>
      </c>
      <c r="C153" s="29">
        <v>19.899999999999999</v>
      </c>
      <c r="D153" s="29">
        <v>19.899999999999999</v>
      </c>
      <c r="E153" s="29">
        <v>19.899999999999999</v>
      </c>
      <c r="F153" s="29">
        <v>19.899999999999999</v>
      </c>
      <c r="G153" s="29">
        <v>19.899999999999999</v>
      </c>
      <c r="H153" s="29">
        <v>19.899999999999999</v>
      </c>
      <c r="I153" s="29">
        <v>36.5</v>
      </c>
      <c r="J153" s="29">
        <v>16.600000000000001</v>
      </c>
      <c r="K153" s="29">
        <v>16.600000000000001</v>
      </c>
      <c r="L153" s="29">
        <v>16.600000000000001</v>
      </c>
      <c r="M153" s="29">
        <v>16.600000000000001</v>
      </c>
      <c r="N153" s="161">
        <v>16.600000000000001</v>
      </c>
      <c r="O153" s="140">
        <f t="shared" si="15"/>
        <v>238.89999999999998</v>
      </c>
    </row>
    <row r="154" spans="1:15" ht="15.6" thickTop="1" thickBot="1" x14ac:dyDescent="0.35">
      <c r="A154" s="291"/>
      <c r="B154" s="88" t="s">
        <v>39</v>
      </c>
      <c r="C154" s="29"/>
      <c r="D154" s="29">
        <v>36.6</v>
      </c>
      <c r="E154" s="29"/>
      <c r="F154" s="29"/>
      <c r="G154" s="29">
        <v>30</v>
      </c>
      <c r="H154" s="29">
        <v>43.89</v>
      </c>
      <c r="I154" s="29">
        <v>51.5</v>
      </c>
      <c r="J154" s="29">
        <v>40</v>
      </c>
      <c r="K154" s="29">
        <v>58.99</v>
      </c>
      <c r="L154" s="29">
        <v>41.05</v>
      </c>
      <c r="M154" s="29">
        <v>30</v>
      </c>
      <c r="N154" s="161">
        <v>80</v>
      </c>
      <c r="O154" s="139">
        <f t="shared" si="15"/>
        <v>412.03000000000003</v>
      </c>
    </row>
    <row r="155" spans="1:15" ht="15.6" thickTop="1" thickBot="1" x14ac:dyDescent="0.35">
      <c r="A155" s="291"/>
      <c r="B155" s="88" t="s">
        <v>262</v>
      </c>
      <c r="C155" s="29"/>
      <c r="D155" s="29"/>
      <c r="E155" s="29"/>
      <c r="F155" s="29"/>
      <c r="G155" s="29">
        <v>85</v>
      </c>
      <c r="H155" s="29"/>
      <c r="I155" s="29"/>
      <c r="J155" s="29"/>
      <c r="K155" s="29"/>
      <c r="L155" s="29">
        <v>35</v>
      </c>
      <c r="M155" s="29"/>
      <c r="N155" s="161"/>
      <c r="O155" s="140">
        <f t="shared" si="15"/>
        <v>120</v>
      </c>
    </row>
    <row r="156" spans="1:15" ht="15.6" thickTop="1" thickBot="1" x14ac:dyDescent="0.35">
      <c r="A156" s="291"/>
      <c r="B156" s="88" t="s">
        <v>146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161"/>
      <c r="O156" s="140">
        <f t="shared" si="15"/>
        <v>0</v>
      </c>
    </row>
    <row r="157" spans="1:15" ht="15.6" thickTop="1" thickBot="1" x14ac:dyDescent="0.35">
      <c r="A157" s="291"/>
      <c r="B157" s="88" t="s">
        <v>147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161"/>
      <c r="O157" s="139">
        <f t="shared" si="15"/>
        <v>0</v>
      </c>
    </row>
    <row r="158" spans="1:15" ht="15.6" thickTop="1" thickBot="1" x14ac:dyDescent="0.35">
      <c r="A158" s="291"/>
      <c r="B158" s="88" t="s">
        <v>148</v>
      </c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161"/>
      <c r="O158" s="140">
        <f t="shared" si="15"/>
        <v>0</v>
      </c>
    </row>
    <row r="159" spans="1:15" ht="15.6" thickTop="1" thickBot="1" x14ac:dyDescent="0.35">
      <c r="A159" s="291"/>
      <c r="B159" s="88" t="s">
        <v>149</v>
      </c>
      <c r="C159" s="29"/>
      <c r="D159" s="29"/>
      <c r="E159" s="29">
        <v>25</v>
      </c>
      <c r="F159" s="29"/>
      <c r="G159" s="29"/>
      <c r="H159" s="29"/>
      <c r="I159" s="29"/>
      <c r="J159" s="29"/>
      <c r="K159" s="29"/>
      <c r="L159" s="29">
        <v>27.25</v>
      </c>
      <c r="M159" s="29"/>
      <c r="N159" s="161"/>
      <c r="O159" s="140">
        <f t="shared" si="15"/>
        <v>52.25</v>
      </c>
    </row>
    <row r="160" spans="1:15" ht="15.6" thickTop="1" thickBot="1" x14ac:dyDescent="0.35">
      <c r="A160" s="291"/>
      <c r="B160" s="88" t="s">
        <v>150</v>
      </c>
      <c r="C160" s="29"/>
      <c r="D160" s="29">
        <v>37.99</v>
      </c>
      <c r="E160" s="29"/>
      <c r="F160" s="29">
        <v>7.9</v>
      </c>
      <c r="G160" s="29"/>
      <c r="H160" s="29"/>
      <c r="I160" s="29"/>
      <c r="J160" s="29"/>
      <c r="K160" s="29"/>
      <c r="L160" s="29"/>
      <c r="M160" s="29"/>
      <c r="N160" s="161"/>
      <c r="O160" s="139">
        <f t="shared" si="15"/>
        <v>45.89</v>
      </c>
    </row>
    <row r="161" spans="1:15" ht="15.6" thickTop="1" thickBot="1" x14ac:dyDescent="0.35">
      <c r="A161" s="291"/>
      <c r="B161" s="88" t="s">
        <v>151</v>
      </c>
      <c r="C161" s="29">
        <v>181.09</v>
      </c>
      <c r="D161" s="29">
        <v>285.20999999999998</v>
      </c>
      <c r="E161" s="29">
        <v>211.52</v>
      </c>
      <c r="F161" s="29">
        <v>137.84</v>
      </c>
      <c r="G161" s="29">
        <v>137.84</v>
      </c>
      <c r="H161" s="29">
        <v>137.84</v>
      </c>
      <c r="I161" s="29">
        <v>74.78</v>
      </c>
      <c r="J161" s="29">
        <v>74.78</v>
      </c>
      <c r="K161" s="29">
        <v>74.78</v>
      </c>
      <c r="L161" s="29">
        <v>74.78</v>
      </c>
      <c r="M161" s="29">
        <v>30.43</v>
      </c>
      <c r="N161" s="161">
        <v>30.43</v>
      </c>
      <c r="O161" s="140">
        <f t="shared" si="15"/>
        <v>1451.32</v>
      </c>
    </row>
    <row r="162" spans="1:15" ht="15.6" thickTop="1" thickBot="1" x14ac:dyDescent="0.35">
      <c r="A162" s="291"/>
      <c r="B162" s="88" t="s">
        <v>152</v>
      </c>
      <c r="C162" s="29"/>
      <c r="D162" s="29">
        <v>2117.63</v>
      </c>
      <c r="E162" s="29">
        <v>2117.63</v>
      </c>
      <c r="F162" s="29">
        <v>2117.63</v>
      </c>
      <c r="G162" s="29">
        <v>2117.63</v>
      </c>
      <c r="H162" s="29">
        <v>2117.63</v>
      </c>
      <c r="I162" s="29">
        <v>1905.87</v>
      </c>
      <c r="J162" s="29">
        <v>1905.87</v>
      </c>
      <c r="K162" s="29">
        <v>1905.87</v>
      </c>
      <c r="L162" s="29">
        <v>1905.87</v>
      </c>
      <c r="M162" s="29">
        <v>1905.87</v>
      </c>
      <c r="N162" s="161">
        <v>1905.87</v>
      </c>
      <c r="O162" s="140">
        <f t="shared" si="15"/>
        <v>22023.369999999995</v>
      </c>
    </row>
    <row r="163" spans="1:15" ht="15.6" thickTop="1" thickBot="1" x14ac:dyDescent="0.35">
      <c r="A163" s="291"/>
      <c r="B163" s="88" t="s">
        <v>263</v>
      </c>
      <c r="C163" s="29">
        <v>250</v>
      </c>
      <c r="D163" s="29">
        <v>250</v>
      </c>
      <c r="E163" s="29">
        <v>250</v>
      </c>
      <c r="F163" s="29"/>
      <c r="G163" s="29"/>
      <c r="H163" s="29">
        <v>100</v>
      </c>
      <c r="I163" s="29">
        <v>120</v>
      </c>
      <c r="J163" s="29">
        <v>50</v>
      </c>
      <c r="K163" s="29">
        <v>200</v>
      </c>
      <c r="L163" s="29">
        <v>150</v>
      </c>
      <c r="M163" s="29">
        <v>305</v>
      </c>
      <c r="N163" s="161"/>
      <c r="O163" s="139">
        <f t="shared" si="15"/>
        <v>1675</v>
      </c>
    </row>
    <row r="164" spans="1:15" ht="15.6" thickTop="1" thickBot="1" x14ac:dyDescent="0.35">
      <c r="A164" s="291"/>
      <c r="B164" s="88" t="s">
        <v>154</v>
      </c>
      <c r="C164" s="29">
        <v>110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161"/>
      <c r="O164" s="140">
        <f t="shared" si="15"/>
        <v>110</v>
      </c>
    </row>
    <row r="165" spans="1:15" ht="15.6" thickTop="1" thickBot="1" x14ac:dyDescent="0.35">
      <c r="A165" s="291"/>
      <c r="B165" s="88" t="s">
        <v>103</v>
      </c>
      <c r="C165" s="29">
        <v>85</v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161"/>
      <c r="O165" s="140">
        <f t="shared" si="15"/>
        <v>85</v>
      </c>
    </row>
    <row r="166" spans="1:15" ht="15.6" thickTop="1" thickBot="1" x14ac:dyDescent="0.35">
      <c r="A166" s="291"/>
      <c r="B166" s="88" t="s">
        <v>156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161"/>
      <c r="O166" s="139">
        <f t="shared" si="15"/>
        <v>0</v>
      </c>
    </row>
    <row r="167" spans="1:15" ht="15.6" thickTop="1" thickBot="1" x14ac:dyDescent="0.35">
      <c r="A167" s="291"/>
      <c r="B167" s="88" t="s">
        <v>97</v>
      </c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161"/>
      <c r="O167" s="140">
        <f t="shared" si="15"/>
        <v>0</v>
      </c>
    </row>
    <row r="168" spans="1:15" ht="15.6" thickTop="1" thickBot="1" x14ac:dyDescent="0.35">
      <c r="A168" s="291"/>
      <c r="B168" s="88" t="s">
        <v>157</v>
      </c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161"/>
      <c r="O168" s="140">
        <f t="shared" si="15"/>
        <v>0</v>
      </c>
    </row>
    <row r="169" spans="1:15" ht="15.6" thickTop="1" thickBot="1" x14ac:dyDescent="0.35">
      <c r="A169" s="291"/>
      <c r="B169" s="88" t="s">
        <v>162</v>
      </c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161"/>
      <c r="O169" s="139">
        <f t="shared" si="15"/>
        <v>0</v>
      </c>
    </row>
    <row r="170" spans="1:15" ht="15.6" thickTop="1" thickBot="1" x14ac:dyDescent="0.35">
      <c r="A170" s="291"/>
      <c r="B170" s="88" t="s">
        <v>163</v>
      </c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161"/>
      <c r="O170" s="140">
        <f t="shared" si="15"/>
        <v>0</v>
      </c>
    </row>
    <row r="171" spans="1:15" ht="15.6" thickTop="1" thickBot="1" x14ac:dyDescent="0.35">
      <c r="A171" s="291"/>
      <c r="B171" s="88" t="s">
        <v>164</v>
      </c>
      <c r="C171" s="29">
        <v>59.59</v>
      </c>
      <c r="D171" s="29">
        <v>59.59</v>
      </c>
      <c r="E171" s="29">
        <v>59.59</v>
      </c>
      <c r="F171" s="29">
        <v>59.59</v>
      </c>
      <c r="G171" s="29">
        <v>59.59</v>
      </c>
      <c r="H171" s="29">
        <v>59.59</v>
      </c>
      <c r="I171" s="29">
        <v>59.59</v>
      </c>
      <c r="J171" s="29"/>
      <c r="K171" s="29"/>
      <c r="L171" s="29"/>
      <c r="M171" s="29"/>
      <c r="N171" s="161"/>
      <c r="O171" s="140">
        <f t="shared" si="15"/>
        <v>417.13000000000011</v>
      </c>
    </row>
    <row r="172" spans="1:15" ht="15.6" thickTop="1" thickBot="1" x14ac:dyDescent="0.35">
      <c r="A172" s="291"/>
      <c r="B172" s="88" t="s">
        <v>166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161"/>
      <c r="O172" s="140">
        <f t="shared" si="15"/>
        <v>0</v>
      </c>
    </row>
    <row r="173" spans="1:15" ht="15.6" thickTop="1" thickBot="1" x14ac:dyDescent="0.35">
      <c r="A173" s="291"/>
      <c r="B173" s="88" t="s">
        <v>167</v>
      </c>
      <c r="C173" s="29"/>
      <c r="D173" s="29">
        <v>90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161"/>
      <c r="O173" s="140">
        <f t="shared" si="15"/>
        <v>90</v>
      </c>
    </row>
    <row r="174" spans="1:15" ht="15.6" thickTop="1" thickBot="1" x14ac:dyDescent="0.35">
      <c r="A174" s="291"/>
      <c r="B174" s="88" t="s">
        <v>168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161"/>
      <c r="O174" s="139">
        <f t="shared" si="15"/>
        <v>0</v>
      </c>
    </row>
    <row r="175" spans="1:15" ht="15.6" thickTop="1" thickBot="1" x14ac:dyDescent="0.35">
      <c r="A175" s="291"/>
      <c r="B175" s="88" t="s">
        <v>101</v>
      </c>
      <c r="C175" s="29">
        <v>221.67</v>
      </c>
      <c r="D175" s="29">
        <v>411.81</v>
      </c>
      <c r="E175" s="29">
        <v>289.47000000000003</v>
      </c>
      <c r="F175" s="29">
        <v>174.47</v>
      </c>
      <c r="G175" s="29">
        <v>81.53</v>
      </c>
      <c r="H175" s="29">
        <v>81.53</v>
      </c>
      <c r="I175" s="29"/>
      <c r="J175" s="29">
        <v>39.96</v>
      </c>
      <c r="K175" s="29">
        <v>39.96</v>
      </c>
      <c r="L175" s="29">
        <v>238.96</v>
      </c>
      <c r="M175" s="29">
        <v>275.3</v>
      </c>
      <c r="N175" s="161">
        <v>181.3</v>
      </c>
      <c r="O175" s="140">
        <f t="shared" si="15"/>
        <v>2035.96</v>
      </c>
    </row>
    <row r="176" spans="1:15" ht="15.6" thickTop="1" thickBot="1" x14ac:dyDescent="0.35">
      <c r="A176" s="291"/>
      <c r="B176" s="88" t="s">
        <v>126</v>
      </c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161"/>
      <c r="O176" s="140">
        <f t="shared" si="15"/>
        <v>0</v>
      </c>
    </row>
    <row r="177" spans="1:35" ht="15.6" thickTop="1" thickBot="1" x14ac:dyDescent="0.35">
      <c r="A177" s="291"/>
      <c r="B177" s="88" t="s">
        <v>169</v>
      </c>
      <c r="C177" s="29">
        <v>143</v>
      </c>
      <c r="D177" s="29">
        <v>185.5</v>
      </c>
      <c r="E177" s="29"/>
      <c r="F177" s="29"/>
      <c r="G177" s="29"/>
      <c r="H177" s="29"/>
      <c r="I177" s="29"/>
      <c r="J177" s="29">
        <v>126.21</v>
      </c>
      <c r="K177" s="29"/>
      <c r="L177" s="29"/>
      <c r="M177" s="29">
        <v>210.4</v>
      </c>
      <c r="N177" s="161">
        <v>538.70000000000005</v>
      </c>
      <c r="O177" s="140">
        <f t="shared" si="15"/>
        <v>1203.81</v>
      </c>
    </row>
    <row r="178" spans="1:35" ht="15.6" thickTop="1" thickBot="1" x14ac:dyDescent="0.35">
      <c r="A178" s="291"/>
      <c r="B178" s="88" t="s">
        <v>95</v>
      </c>
      <c r="C178" s="29"/>
      <c r="D178" s="29"/>
      <c r="E178" s="29"/>
      <c r="F178" s="29">
        <v>30.13</v>
      </c>
      <c r="G178" s="29"/>
      <c r="H178" s="29"/>
      <c r="I178" s="29"/>
      <c r="J178" s="29"/>
      <c r="K178" s="29"/>
      <c r="L178" s="29"/>
      <c r="M178" s="29"/>
      <c r="N178" s="161"/>
      <c r="O178" s="140">
        <f t="shared" si="15"/>
        <v>30.13</v>
      </c>
    </row>
    <row r="179" spans="1:35" ht="15.6" thickTop="1" thickBot="1" x14ac:dyDescent="0.35">
      <c r="A179" s="291"/>
      <c r="B179" s="88" t="s">
        <v>264</v>
      </c>
      <c r="C179" s="29"/>
      <c r="D179" s="29"/>
      <c r="E179" s="29"/>
      <c r="F179" s="29">
        <v>58.6</v>
      </c>
      <c r="G179" s="29">
        <v>53.2</v>
      </c>
      <c r="H179" s="29"/>
      <c r="I179" s="29"/>
      <c r="J179" s="29">
        <v>10.5</v>
      </c>
      <c r="K179" s="29"/>
      <c r="L179" s="29">
        <v>45</v>
      </c>
      <c r="M179" s="29">
        <v>54</v>
      </c>
      <c r="N179" s="161">
        <v>135</v>
      </c>
      <c r="O179" s="139">
        <f t="shared" si="15"/>
        <v>356.3</v>
      </c>
    </row>
    <row r="180" spans="1:35" ht="15.6" thickTop="1" thickBot="1" x14ac:dyDescent="0.35">
      <c r="A180" s="291"/>
      <c r="B180" s="88" t="s">
        <v>265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161"/>
      <c r="O180" s="140">
        <f t="shared" si="15"/>
        <v>0</v>
      </c>
    </row>
    <row r="181" spans="1:35" ht="15.6" thickTop="1" thickBot="1" x14ac:dyDescent="0.35">
      <c r="A181" s="291"/>
      <c r="B181" s="88" t="s">
        <v>128</v>
      </c>
      <c r="C181" s="29"/>
      <c r="D181" s="29"/>
      <c r="E181" s="29"/>
      <c r="F181" s="29">
        <v>223.19</v>
      </c>
      <c r="G181" s="29"/>
      <c r="H181" s="29">
        <v>106.38</v>
      </c>
      <c r="I181" s="29"/>
      <c r="J181" s="29"/>
      <c r="K181" s="29"/>
      <c r="L181" s="29"/>
      <c r="M181" s="29"/>
      <c r="N181" s="161"/>
      <c r="O181" s="140">
        <f t="shared" si="15"/>
        <v>329.57</v>
      </c>
    </row>
    <row r="182" spans="1:35" ht="15.6" thickTop="1" thickBot="1" x14ac:dyDescent="0.35">
      <c r="A182" s="291"/>
      <c r="B182" s="88" t="s">
        <v>265</v>
      </c>
      <c r="C182" s="29"/>
      <c r="D182" s="29"/>
      <c r="E182" s="29"/>
      <c r="F182" s="29"/>
      <c r="G182" s="29">
        <v>337.38</v>
      </c>
      <c r="H182" s="29">
        <v>337.38</v>
      </c>
      <c r="I182" s="29"/>
      <c r="J182" s="29"/>
      <c r="K182" s="29">
        <v>337.38</v>
      </c>
      <c r="L182" s="29"/>
      <c r="M182" s="29"/>
      <c r="N182" s="161"/>
      <c r="O182" s="140">
        <f t="shared" si="15"/>
        <v>1012.14</v>
      </c>
    </row>
    <row r="183" spans="1:35" ht="15.6" thickTop="1" thickBot="1" x14ac:dyDescent="0.35">
      <c r="A183" s="291"/>
      <c r="B183" s="88" t="s">
        <v>108</v>
      </c>
      <c r="C183" s="29"/>
      <c r="D183" s="29"/>
      <c r="E183" s="29"/>
      <c r="F183" s="29"/>
      <c r="G183" s="29"/>
      <c r="H183" s="29"/>
      <c r="I183" s="29">
        <v>40.9</v>
      </c>
      <c r="J183" s="29">
        <v>40.9</v>
      </c>
      <c r="K183" s="29">
        <v>40.9</v>
      </c>
      <c r="L183" s="29">
        <v>40.9</v>
      </c>
      <c r="M183" s="29">
        <v>40.9</v>
      </c>
      <c r="N183" s="161">
        <v>40.9</v>
      </c>
      <c r="O183" s="140">
        <f t="shared" si="15"/>
        <v>245.4</v>
      </c>
    </row>
    <row r="184" spans="1:35" ht="15.6" thickTop="1" thickBot="1" x14ac:dyDescent="0.35">
      <c r="A184" s="291"/>
      <c r="B184" s="88" t="s">
        <v>266</v>
      </c>
      <c r="C184" s="29"/>
      <c r="D184" s="29"/>
      <c r="E184" s="29"/>
      <c r="F184" s="29"/>
      <c r="G184" s="29"/>
      <c r="H184" s="29"/>
      <c r="I184" s="29"/>
      <c r="J184" s="29">
        <v>165</v>
      </c>
      <c r="K184" s="29">
        <v>165</v>
      </c>
      <c r="L184" s="29">
        <v>165</v>
      </c>
      <c r="M184" s="29">
        <v>165</v>
      </c>
      <c r="N184" s="161">
        <v>165</v>
      </c>
      <c r="O184" s="140">
        <f t="shared" si="15"/>
        <v>825</v>
      </c>
    </row>
    <row r="185" spans="1:35" ht="15.6" thickTop="1" thickBot="1" x14ac:dyDescent="0.35">
      <c r="A185" s="291"/>
      <c r="B185" s="88" t="s">
        <v>267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>
        <v>59.98</v>
      </c>
      <c r="M185" s="29">
        <v>59.98</v>
      </c>
      <c r="N185" s="161">
        <v>59.98</v>
      </c>
      <c r="O185" s="140">
        <f t="shared" si="15"/>
        <v>179.94</v>
      </c>
    </row>
    <row r="186" spans="1:35" ht="15.6" thickTop="1" thickBot="1" x14ac:dyDescent="0.35">
      <c r="A186" s="291"/>
      <c r="B186" s="88" t="s">
        <v>170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>
        <v>109.86</v>
      </c>
      <c r="M186" s="29">
        <v>483.84</v>
      </c>
      <c r="N186" s="161">
        <v>109.86</v>
      </c>
      <c r="O186" s="139">
        <f t="shared" si="15"/>
        <v>703.56</v>
      </c>
    </row>
    <row r="187" spans="1:35" ht="15.6" thickTop="1" thickBot="1" x14ac:dyDescent="0.35">
      <c r="A187" s="291"/>
      <c r="B187" s="88" t="s">
        <v>137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161"/>
      <c r="O187" s="140">
        <f t="shared" si="15"/>
        <v>0</v>
      </c>
    </row>
    <row r="188" spans="1:35" ht="15.6" thickTop="1" thickBot="1" x14ac:dyDescent="0.35">
      <c r="A188" s="292"/>
      <c r="B188" s="89" t="s">
        <v>268</v>
      </c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161">
        <v>186</v>
      </c>
      <c r="O188" s="140">
        <f t="shared" si="15"/>
        <v>186</v>
      </c>
    </row>
    <row r="189" spans="1:35" ht="15.6" thickTop="1" thickBot="1" x14ac:dyDescent="0.35">
      <c r="A189" s="24"/>
      <c r="B189" s="6"/>
      <c r="C189" s="106" t="s">
        <v>1</v>
      </c>
      <c r="D189" s="106" t="s">
        <v>2</v>
      </c>
      <c r="E189" s="106" t="s">
        <v>3</v>
      </c>
      <c r="F189" s="106" t="s">
        <v>4</v>
      </c>
      <c r="G189" s="106" t="s">
        <v>5</v>
      </c>
      <c r="H189" s="106" t="s">
        <v>6</v>
      </c>
      <c r="I189" s="106" t="s">
        <v>7</v>
      </c>
      <c r="J189" s="106" t="s">
        <v>8</v>
      </c>
      <c r="K189" s="106" t="s">
        <v>9</v>
      </c>
      <c r="L189" s="106" t="s">
        <v>10</v>
      </c>
      <c r="M189" s="106" t="s">
        <v>11</v>
      </c>
      <c r="N189" s="157" t="s">
        <v>12</v>
      </c>
      <c r="O189" s="30" t="s">
        <v>13</v>
      </c>
    </row>
    <row r="190" spans="1:35" ht="39" customHeight="1" thickTop="1" thickBot="1" x14ac:dyDescent="0.35">
      <c r="A190" s="287" t="s">
        <v>171</v>
      </c>
      <c r="B190" s="288" t="s">
        <v>114</v>
      </c>
      <c r="C190" s="109">
        <f>SUM(C191:C227)</f>
        <v>10862.49</v>
      </c>
      <c r="D190" s="109">
        <f t="shared" ref="D190:O190" si="16">SUM(D191:D227)</f>
        <v>23329.62</v>
      </c>
      <c r="E190" s="109">
        <f t="shared" si="16"/>
        <v>11621.909999999998</v>
      </c>
      <c r="F190" s="109">
        <f t="shared" si="16"/>
        <v>10090.74</v>
      </c>
      <c r="G190" s="109">
        <f t="shared" si="16"/>
        <v>22616.950000000004</v>
      </c>
      <c r="H190" s="109">
        <f t="shared" si="16"/>
        <v>45259.91</v>
      </c>
      <c r="I190" s="109">
        <f t="shared" si="16"/>
        <v>11794.87</v>
      </c>
      <c r="J190" s="109">
        <f t="shared" si="16"/>
        <v>10999.619999999999</v>
      </c>
      <c r="K190" s="109">
        <f t="shared" si="16"/>
        <v>17174.419999999998</v>
      </c>
      <c r="L190" s="109">
        <f t="shared" si="16"/>
        <v>12103.749999999998</v>
      </c>
      <c r="M190" s="109">
        <f t="shared" si="16"/>
        <v>28042.870000000006</v>
      </c>
      <c r="N190" s="162">
        <f t="shared" si="16"/>
        <v>14024.599999999999</v>
      </c>
      <c r="O190" s="145">
        <f t="shared" si="16"/>
        <v>217921.75</v>
      </c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3"/>
      <c r="AG190" s="23"/>
      <c r="AH190" s="23"/>
      <c r="AI190" s="23"/>
    </row>
    <row r="191" spans="1:35" ht="15.6" thickTop="1" thickBot="1" x14ac:dyDescent="0.35">
      <c r="A191" s="278" t="s">
        <v>172</v>
      </c>
      <c r="B191" s="90" t="s">
        <v>173</v>
      </c>
      <c r="C191" s="29"/>
      <c r="D191" s="29">
        <v>2027.46</v>
      </c>
      <c r="E191" s="29">
        <v>1061.9100000000001</v>
      </c>
      <c r="F191" s="29">
        <v>1061.9100000000001</v>
      </c>
      <c r="G191" s="29">
        <v>1061.9100000000001</v>
      </c>
      <c r="H191" s="29">
        <v>1061.9100000000001</v>
      </c>
      <c r="I191" s="29">
        <v>1061.9100000000001</v>
      </c>
      <c r="J191" s="29">
        <v>1061.9100000000001</v>
      </c>
      <c r="K191" s="29">
        <v>1061.9100000000001</v>
      </c>
      <c r="L191" s="29"/>
      <c r="M191" s="29"/>
      <c r="N191" s="161"/>
      <c r="O191" s="139">
        <f t="shared" ref="O191:O227" si="17">SUM(C191:N191)</f>
        <v>9460.83</v>
      </c>
    </row>
    <row r="192" spans="1:35" ht="15.6" thickTop="1" thickBot="1" x14ac:dyDescent="0.35">
      <c r="A192" s="279"/>
      <c r="B192" s="90" t="s">
        <v>174</v>
      </c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>
        <v>13108.11</v>
      </c>
      <c r="N192" s="161"/>
      <c r="O192" s="139">
        <f t="shared" si="17"/>
        <v>13108.11</v>
      </c>
    </row>
    <row r="193" spans="1:15" ht="15.6" thickTop="1" thickBot="1" x14ac:dyDescent="0.35">
      <c r="A193" s="279"/>
      <c r="B193" s="90" t="s">
        <v>175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>
        <v>2218.81</v>
      </c>
      <c r="N193" s="161"/>
      <c r="O193" s="139">
        <f t="shared" si="17"/>
        <v>2218.81</v>
      </c>
    </row>
    <row r="194" spans="1:15" ht="15.6" thickTop="1" thickBot="1" x14ac:dyDescent="0.35">
      <c r="A194" s="279"/>
      <c r="B194" s="91" t="s">
        <v>269</v>
      </c>
      <c r="C194" s="29">
        <v>82.59</v>
      </c>
      <c r="D194" s="29">
        <v>82.59</v>
      </c>
      <c r="E194" s="29">
        <v>82.59</v>
      </c>
      <c r="F194" s="29">
        <v>82.59</v>
      </c>
      <c r="G194" s="29">
        <v>82.59</v>
      </c>
      <c r="H194" s="29">
        <v>83.78</v>
      </c>
      <c r="I194" s="29">
        <v>83.78</v>
      </c>
      <c r="J194" s="29">
        <v>83.78</v>
      </c>
      <c r="K194" s="29">
        <v>85.05</v>
      </c>
      <c r="L194" s="29">
        <v>85.05</v>
      </c>
      <c r="M194" s="29">
        <v>170.1</v>
      </c>
      <c r="N194" s="161">
        <v>85.05</v>
      </c>
      <c r="O194" s="139">
        <f t="shared" si="17"/>
        <v>1089.54</v>
      </c>
    </row>
    <row r="195" spans="1:15" ht="15.6" thickTop="1" thickBot="1" x14ac:dyDescent="0.35">
      <c r="A195" s="279"/>
      <c r="B195" s="91" t="s">
        <v>177</v>
      </c>
      <c r="C195" s="29">
        <v>245.2</v>
      </c>
      <c r="D195" s="29">
        <v>245.2</v>
      </c>
      <c r="E195" s="29">
        <v>835.75</v>
      </c>
      <c r="F195" s="29">
        <v>622.12</v>
      </c>
      <c r="G195" s="29">
        <v>1880.2</v>
      </c>
      <c r="H195" s="29">
        <v>15245.2</v>
      </c>
      <c r="I195" s="29"/>
      <c r="J195" s="29"/>
      <c r="K195" s="29"/>
      <c r="L195" s="29"/>
      <c r="M195" s="29"/>
      <c r="N195" s="161"/>
      <c r="O195" s="139">
        <f t="shared" si="17"/>
        <v>19073.670000000002</v>
      </c>
    </row>
    <row r="196" spans="1:15" ht="15.6" thickTop="1" thickBot="1" x14ac:dyDescent="0.35">
      <c r="A196" s="279"/>
      <c r="B196" s="91" t="s">
        <v>196</v>
      </c>
      <c r="C196" s="29">
        <v>1002.79</v>
      </c>
      <c r="D196" s="29">
        <v>1002.79</v>
      </c>
      <c r="E196" s="29">
        <v>1002.79</v>
      </c>
      <c r="F196" s="29">
        <v>1002.79</v>
      </c>
      <c r="G196" s="29">
        <v>13354.89</v>
      </c>
      <c r="H196" s="29"/>
      <c r="I196" s="29"/>
      <c r="J196" s="29"/>
      <c r="K196" s="29"/>
      <c r="L196" s="29"/>
      <c r="M196" s="29"/>
      <c r="N196" s="161"/>
      <c r="O196" s="139">
        <f t="shared" si="17"/>
        <v>17366.05</v>
      </c>
    </row>
    <row r="197" spans="1:15" ht="15.6" thickTop="1" thickBot="1" x14ac:dyDescent="0.35">
      <c r="A197" s="279"/>
      <c r="B197" s="91" t="s">
        <v>178</v>
      </c>
      <c r="C197" s="29">
        <v>67.650000000000006</v>
      </c>
      <c r="D197" s="29">
        <v>67.650000000000006</v>
      </c>
      <c r="E197" s="29">
        <v>67.650000000000006</v>
      </c>
      <c r="F197" s="29"/>
      <c r="G197" s="29"/>
      <c r="H197" s="29"/>
      <c r="I197" s="29">
        <v>77.42</v>
      </c>
      <c r="J197" s="29">
        <v>77.42</v>
      </c>
      <c r="K197" s="29">
        <v>77.42</v>
      </c>
      <c r="L197" s="29">
        <v>77.42</v>
      </c>
      <c r="M197" s="29">
        <v>77.430000000000007</v>
      </c>
      <c r="N197" s="161">
        <v>77.42</v>
      </c>
      <c r="O197" s="139">
        <f t="shared" si="17"/>
        <v>667.4799999999999</v>
      </c>
    </row>
    <row r="198" spans="1:15" ht="15.6" thickTop="1" thickBot="1" x14ac:dyDescent="0.35">
      <c r="A198" s="279"/>
      <c r="B198" s="91" t="s">
        <v>178</v>
      </c>
      <c r="C198" s="127"/>
      <c r="D198" s="29"/>
      <c r="E198" s="29"/>
      <c r="F198" s="29"/>
      <c r="G198" s="29"/>
      <c r="H198" s="29"/>
      <c r="I198" s="29"/>
      <c r="J198" s="29"/>
      <c r="K198" s="29">
        <v>1490.65</v>
      </c>
      <c r="L198" s="29">
        <v>1490.65</v>
      </c>
      <c r="M198" s="29">
        <v>1578.48</v>
      </c>
      <c r="N198" s="161">
        <v>1490.65</v>
      </c>
      <c r="O198" s="139">
        <f t="shared" si="17"/>
        <v>6050.43</v>
      </c>
    </row>
    <row r="199" spans="1:15" ht="15.6" thickTop="1" thickBot="1" x14ac:dyDescent="0.35">
      <c r="A199" s="279"/>
      <c r="B199" s="91" t="s">
        <v>179</v>
      </c>
      <c r="C199" s="127">
        <v>1194</v>
      </c>
      <c r="D199" s="29">
        <v>1194</v>
      </c>
      <c r="E199" s="29">
        <v>1194</v>
      </c>
      <c r="F199" s="29">
        <v>1194</v>
      </c>
      <c r="G199" s="29">
        <v>1194</v>
      </c>
      <c r="H199" s="29"/>
      <c r="I199" s="29">
        <v>1194</v>
      </c>
      <c r="J199" s="29">
        <v>1194</v>
      </c>
      <c r="K199" s="29">
        <v>1194</v>
      </c>
      <c r="L199" s="29">
        <v>1194</v>
      </c>
      <c r="M199" s="29">
        <v>1194</v>
      </c>
      <c r="N199" s="161">
        <v>1194</v>
      </c>
      <c r="O199" s="139">
        <f t="shared" si="17"/>
        <v>13134</v>
      </c>
    </row>
    <row r="200" spans="1:15" ht="15.6" thickTop="1" thickBot="1" x14ac:dyDescent="0.35">
      <c r="A200" s="279"/>
      <c r="B200" s="91" t="s">
        <v>179</v>
      </c>
      <c r="C200" s="127">
        <v>37.130000000000003</v>
      </c>
      <c r="D200" s="29">
        <v>37.130000000000003</v>
      </c>
      <c r="E200" s="29">
        <v>37.130000000000003</v>
      </c>
      <c r="F200" s="29"/>
      <c r="G200" s="29">
        <v>37.130000000000003</v>
      </c>
      <c r="H200" s="29">
        <v>37.130000000000003</v>
      </c>
      <c r="I200" s="29">
        <v>37.130000000000003</v>
      </c>
      <c r="J200" s="29"/>
      <c r="K200" s="29">
        <v>602.72</v>
      </c>
      <c r="L200" s="29">
        <v>602.72</v>
      </c>
      <c r="M200" s="29">
        <v>602.72</v>
      </c>
      <c r="N200" s="161">
        <v>602.71</v>
      </c>
      <c r="O200" s="139">
        <f t="shared" si="17"/>
        <v>2633.65</v>
      </c>
    </row>
    <row r="201" spans="1:15" ht="15.6" thickTop="1" thickBot="1" x14ac:dyDescent="0.35">
      <c r="A201" s="279"/>
      <c r="B201" s="91" t="s">
        <v>179</v>
      </c>
      <c r="C201" s="127">
        <v>153.94999999999999</v>
      </c>
      <c r="D201" s="29">
        <v>153.94999999999999</v>
      </c>
      <c r="E201" s="29">
        <v>153.94999999999999</v>
      </c>
      <c r="F201" s="29"/>
      <c r="G201" s="29">
        <v>153.94999999999999</v>
      </c>
      <c r="H201" s="29">
        <v>153.94999999999999</v>
      </c>
      <c r="I201" s="29">
        <v>153.94999999999999</v>
      </c>
      <c r="J201" s="29"/>
      <c r="K201" s="29"/>
      <c r="L201" s="29"/>
      <c r="M201" s="29"/>
      <c r="N201" s="161"/>
      <c r="O201" s="139">
        <f t="shared" si="17"/>
        <v>923.7</v>
      </c>
    </row>
    <row r="202" spans="1:15" ht="15.6" thickTop="1" thickBot="1" x14ac:dyDescent="0.35">
      <c r="A202" s="279"/>
      <c r="B202" s="91" t="s">
        <v>179</v>
      </c>
      <c r="C202" s="127">
        <v>99.91</v>
      </c>
      <c r="D202" s="29">
        <v>99.91</v>
      </c>
      <c r="E202" s="29">
        <v>99.91</v>
      </c>
      <c r="F202" s="29">
        <v>99.91</v>
      </c>
      <c r="G202" s="29">
        <v>99.91</v>
      </c>
      <c r="H202" s="29"/>
      <c r="I202" s="29">
        <v>99.91</v>
      </c>
      <c r="J202" s="29">
        <v>99.91</v>
      </c>
      <c r="K202" s="29">
        <v>99.91</v>
      </c>
      <c r="L202" s="29">
        <v>99.91</v>
      </c>
      <c r="M202" s="29">
        <v>99.91</v>
      </c>
      <c r="N202" s="161">
        <v>99.91</v>
      </c>
      <c r="O202" s="139">
        <f t="shared" si="17"/>
        <v>1099.0099999999998</v>
      </c>
    </row>
    <row r="203" spans="1:15" ht="15.6" thickTop="1" thickBot="1" x14ac:dyDescent="0.35">
      <c r="A203" s="279"/>
      <c r="B203" s="91" t="s">
        <v>179</v>
      </c>
      <c r="C203" s="127">
        <v>230</v>
      </c>
      <c r="D203" s="29">
        <v>230</v>
      </c>
      <c r="E203" s="29">
        <v>230</v>
      </c>
      <c r="F203" s="29"/>
      <c r="G203" s="29">
        <v>230</v>
      </c>
      <c r="H203" s="29">
        <v>230</v>
      </c>
      <c r="I203" s="29">
        <v>230</v>
      </c>
      <c r="J203" s="29"/>
      <c r="K203" s="29"/>
      <c r="L203" s="29"/>
      <c r="M203" s="29"/>
      <c r="N203" s="161"/>
      <c r="O203" s="139">
        <f t="shared" si="17"/>
        <v>1380</v>
      </c>
    </row>
    <row r="204" spans="1:15" ht="15.6" thickTop="1" thickBot="1" x14ac:dyDescent="0.35">
      <c r="A204" s="279"/>
      <c r="B204" s="91" t="s">
        <v>180</v>
      </c>
      <c r="C204" s="29"/>
      <c r="D204" s="29"/>
      <c r="E204" s="29"/>
      <c r="F204" s="29"/>
      <c r="G204" s="29"/>
      <c r="H204" s="29"/>
      <c r="I204" s="29"/>
      <c r="J204" s="29"/>
      <c r="K204" s="29">
        <v>266.85000000000002</v>
      </c>
      <c r="L204" s="29"/>
      <c r="M204" s="29"/>
      <c r="N204" s="161"/>
      <c r="O204" s="139">
        <f t="shared" si="17"/>
        <v>266.85000000000002</v>
      </c>
    </row>
    <row r="205" spans="1:15" ht="15.6" thickTop="1" thickBot="1" x14ac:dyDescent="0.35">
      <c r="A205" s="279"/>
      <c r="B205" s="91" t="s">
        <v>181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161"/>
      <c r="O205" s="139">
        <f t="shared" si="17"/>
        <v>0</v>
      </c>
    </row>
    <row r="206" spans="1:15" ht="15.6" thickTop="1" thickBot="1" x14ac:dyDescent="0.35">
      <c r="A206" s="279"/>
      <c r="B206" s="91" t="s">
        <v>181</v>
      </c>
      <c r="C206" s="29">
        <v>1119.45</v>
      </c>
      <c r="D206" s="29">
        <v>865.07</v>
      </c>
      <c r="E206" s="29">
        <v>176.81</v>
      </c>
      <c r="F206" s="29">
        <v>1116.43</v>
      </c>
      <c r="G206" s="29"/>
      <c r="H206" s="29">
        <v>987.05</v>
      </c>
      <c r="I206" s="29">
        <v>1151.26</v>
      </c>
      <c r="J206" s="29">
        <v>1144.8699999999999</v>
      </c>
      <c r="K206" s="29">
        <v>193.85</v>
      </c>
      <c r="L206" s="29">
        <v>1171.01</v>
      </c>
      <c r="M206" s="29">
        <v>1163.7</v>
      </c>
      <c r="N206" s="161">
        <v>1156.49</v>
      </c>
      <c r="O206" s="139">
        <f t="shared" si="17"/>
        <v>10245.990000000002</v>
      </c>
    </row>
    <row r="207" spans="1:15" ht="15.6" thickTop="1" thickBot="1" x14ac:dyDescent="0.35">
      <c r="A207" s="279"/>
      <c r="B207" s="91" t="s">
        <v>182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161"/>
      <c r="O207" s="139">
        <f t="shared" si="17"/>
        <v>0</v>
      </c>
    </row>
    <row r="208" spans="1:15" ht="15.6" thickTop="1" thickBot="1" x14ac:dyDescent="0.35">
      <c r="A208" s="279"/>
      <c r="B208" s="91" t="s">
        <v>39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161"/>
      <c r="O208" s="139">
        <f t="shared" si="17"/>
        <v>0</v>
      </c>
    </row>
    <row r="209" spans="1:15" ht="15.6" thickTop="1" thickBot="1" x14ac:dyDescent="0.35">
      <c r="A209" s="279"/>
      <c r="B209" s="91" t="s">
        <v>184</v>
      </c>
      <c r="C209" s="29">
        <v>122.72</v>
      </c>
      <c r="D209" s="29">
        <v>122.72</v>
      </c>
      <c r="E209" s="29">
        <v>122.72</v>
      </c>
      <c r="F209" s="29">
        <v>122.72</v>
      </c>
      <c r="G209" s="29">
        <v>122.72</v>
      </c>
      <c r="H209" s="29">
        <v>122.72</v>
      </c>
      <c r="I209" s="29">
        <v>122.72</v>
      </c>
      <c r="J209" s="29">
        <v>122.72</v>
      </c>
      <c r="K209" s="29">
        <v>122.72</v>
      </c>
      <c r="L209" s="29">
        <v>122.72</v>
      </c>
      <c r="M209" s="29">
        <v>122.72</v>
      </c>
      <c r="N209" s="161">
        <v>122.72</v>
      </c>
      <c r="O209" s="139">
        <f t="shared" si="17"/>
        <v>1472.64</v>
      </c>
    </row>
    <row r="210" spans="1:15" ht="15.6" thickTop="1" thickBot="1" x14ac:dyDescent="0.35">
      <c r="A210" s="279"/>
      <c r="B210" s="91" t="s">
        <v>270</v>
      </c>
      <c r="C210" s="29">
        <v>831.09</v>
      </c>
      <c r="D210" s="29">
        <v>3791.63</v>
      </c>
      <c r="E210" s="29">
        <v>836.58</v>
      </c>
      <c r="F210" s="29">
        <v>5.24</v>
      </c>
      <c r="G210" s="29"/>
      <c r="H210" s="29">
        <v>5.32</v>
      </c>
      <c r="I210" s="29">
        <v>826.46</v>
      </c>
      <c r="J210" s="29">
        <v>822.48</v>
      </c>
      <c r="K210" s="29">
        <v>821.5</v>
      </c>
      <c r="L210" s="29">
        <v>821.96</v>
      </c>
      <c r="M210" s="29">
        <v>822.08</v>
      </c>
      <c r="N210" s="161">
        <v>824.9</v>
      </c>
      <c r="O210" s="139">
        <f t="shared" si="17"/>
        <v>10409.239999999998</v>
      </c>
    </row>
    <row r="211" spans="1:15" ht="15.6" thickTop="1" thickBot="1" x14ac:dyDescent="0.35">
      <c r="A211" s="279"/>
      <c r="B211" s="91" t="s">
        <v>186</v>
      </c>
      <c r="C211" s="29">
        <v>273.72000000000003</v>
      </c>
      <c r="D211" s="29">
        <v>163.65</v>
      </c>
      <c r="E211" s="29">
        <v>215.98</v>
      </c>
      <c r="F211" s="29">
        <v>499.67</v>
      </c>
      <c r="G211" s="29">
        <v>80.650000000000006</v>
      </c>
      <c r="H211" s="29">
        <v>30.58</v>
      </c>
      <c r="I211" s="29">
        <v>25.57</v>
      </c>
      <c r="J211" s="29">
        <v>45.57</v>
      </c>
      <c r="K211" s="29">
        <v>20.92</v>
      </c>
      <c r="L211" s="29">
        <v>25.57</v>
      </c>
      <c r="M211" s="29">
        <v>60.55</v>
      </c>
      <c r="N211" s="161">
        <v>26.18</v>
      </c>
      <c r="O211" s="139">
        <f t="shared" si="17"/>
        <v>1468.61</v>
      </c>
    </row>
    <row r="212" spans="1:15" ht="15.6" thickTop="1" thickBot="1" x14ac:dyDescent="0.35">
      <c r="A212" s="279"/>
      <c r="B212" s="92" t="s">
        <v>17</v>
      </c>
      <c r="C212" s="29"/>
      <c r="D212" s="29"/>
      <c r="E212" s="29"/>
      <c r="F212" s="29"/>
      <c r="G212" s="29"/>
      <c r="H212" s="29"/>
      <c r="I212" s="29">
        <v>3</v>
      </c>
      <c r="J212" s="29"/>
      <c r="K212" s="29"/>
      <c r="L212" s="29">
        <v>111.74</v>
      </c>
      <c r="M212" s="29">
        <v>111.7</v>
      </c>
      <c r="N212" s="161">
        <v>111.7</v>
      </c>
      <c r="O212" s="139">
        <f t="shared" si="17"/>
        <v>338.14</v>
      </c>
    </row>
    <row r="213" spans="1:15" ht="15.6" thickTop="1" thickBot="1" x14ac:dyDescent="0.35">
      <c r="A213" s="279"/>
      <c r="B213" s="92" t="s">
        <v>17</v>
      </c>
      <c r="C213" s="29">
        <v>364.48</v>
      </c>
      <c r="D213" s="29">
        <v>364.48</v>
      </c>
      <c r="E213" s="29">
        <v>364.48</v>
      </c>
      <c r="F213" s="29">
        <v>364.46</v>
      </c>
      <c r="G213" s="29">
        <v>364.46</v>
      </c>
      <c r="H213" s="29">
        <v>364.46</v>
      </c>
      <c r="I213" s="29"/>
      <c r="J213" s="29"/>
      <c r="K213" s="28">
        <v>27.98</v>
      </c>
      <c r="L213" s="28">
        <v>27.98</v>
      </c>
      <c r="M213" s="28">
        <v>27.98</v>
      </c>
      <c r="N213" s="160">
        <v>27.98</v>
      </c>
      <c r="O213" s="139">
        <f t="shared" si="17"/>
        <v>2298.7400000000002</v>
      </c>
    </row>
    <row r="214" spans="1:15" ht="15.6" thickTop="1" thickBot="1" x14ac:dyDescent="0.35">
      <c r="A214" s="279"/>
      <c r="B214" s="92" t="s">
        <v>17</v>
      </c>
      <c r="C214" s="28"/>
      <c r="D214" s="28"/>
      <c r="E214" s="28">
        <v>110.12</v>
      </c>
      <c r="F214" s="28">
        <v>110.12</v>
      </c>
      <c r="G214" s="28">
        <v>110.12</v>
      </c>
      <c r="H214" s="28">
        <v>110.12</v>
      </c>
      <c r="I214" s="28">
        <v>110.12</v>
      </c>
      <c r="J214" s="28">
        <v>110.12</v>
      </c>
      <c r="K214" s="28">
        <v>110.12</v>
      </c>
      <c r="L214" s="28">
        <v>110.12</v>
      </c>
      <c r="M214" s="28">
        <v>110.12</v>
      </c>
      <c r="N214" s="160">
        <v>110.12</v>
      </c>
      <c r="O214" s="139">
        <f t="shared" si="17"/>
        <v>1101.2</v>
      </c>
    </row>
    <row r="215" spans="1:15" ht="15.6" thickTop="1" thickBot="1" x14ac:dyDescent="0.35">
      <c r="A215" s="279"/>
      <c r="B215" s="92" t="s">
        <v>17</v>
      </c>
      <c r="C215" s="29"/>
      <c r="D215" s="29"/>
      <c r="E215" s="29"/>
      <c r="F215" s="29">
        <v>302.83</v>
      </c>
      <c r="G215" s="29">
        <v>302.83</v>
      </c>
      <c r="H215" s="29">
        <v>302.83</v>
      </c>
      <c r="I215" s="29">
        <v>302.83</v>
      </c>
      <c r="J215" s="29">
        <v>302.83</v>
      </c>
      <c r="K215" s="29">
        <v>302.83</v>
      </c>
      <c r="L215" s="29">
        <v>302.83</v>
      </c>
      <c r="M215" s="29">
        <v>302.83</v>
      </c>
      <c r="N215" s="161">
        <v>302.83</v>
      </c>
      <c r="O215" s="139">
        <f t="shared" si="17"/>
        <v>2725.47</v>
      </c>
    </row>
    <row r="216" spans="1:15" ht="15.6" thickTop="1" thickBot="1" x14ac:dyDescent="0.35">
      <c r="A216" s="279"/>
      <c r="B216" s="92" t="s">
        <v>188</v>
      </c>
      <c r="C216" s="29">
        <v>165.18</v>
      </c>
      <c r="D216" s="29">
        <v>247.77</v>
      </c>
      <c r="E216" s="29">
        <v>165.18</v>
      </c>
      <c r="F216" s="29">
        <v>165.18</v>
      </c>
      <c r="G216" s="29">
        <v>167.56</v>
      </c>
      <c r="H216" s="29">
        <v>167.56</v>
      </c>
      <c r="I216" s="29">
        <v>167.56</v>
      </c>
      <c r="J216" s="29">
        <v>167.56</v>
      </c>
      <c r="K216" s="29">
        <v>170.1</v>
      </c>
      <c r="L216" s="29">
        <v>170.1</v>
      </c>
      <c r="M216" s="29">
        <v>257.61</v>
      </c>
      <c r="N216" s="161">
        <v>170.1</v>
      </c>
      <c r="O216" s="139">
        <f t="shared" si="17"/>
        <v>2181.4599999999996</v>
      </c>
    </row>
    <row r="217" spans="1:15" ht="15.6" thickTop="1" thickBot="1" x14ac:dyDescent="0.35">
      <c r="A217" s="279"/>
      <c r="B217" s="92" t="s">
        <v>189</v>
      </c>
      <c r="C217" s="29">
        <v>1614.84</v>
      </c>
      <c r="D217" s="29">
        <v>1601.66</v>
      </c>
      <c r="E217" s="29">
        <v>1603.85</v>
      </c>
      <c r="F217" s="29">
        <v>807.42</v>
      </c>
      <c r="G217" s="29">
        <v>807.42</v>
      </c>
      <c r="H217" s="29">
        <v>2153.12</v>
      </c>
      <c r="I217" s="29">
        <v>2153.12</v>
      </c>
      <c r="J217" s="29">
        <v>2153.12</v>
      </c>
      <c r="K217" s="29">
        <v>3491.13</v>
      </c>
      <c r="L217" s="29">
        <v>1614.84</v>
      </c>
      <c r="M217" s="29"/>
      <c r="N217" s="161">
        <v>1608.67</v>
      </c>
      <c r="O217" s="139">
        <f t="shared" si="17"/>
        <v>19609.190000000002</v>
      </c>
    </row>
    <row r="218" spans="1:15" ht="15.6" thickTop="1" thickBot="1" x14ac:dyDescent="0.35">
      <c r="A218" s="279"/>
      <c r="B218" s="92" t="s">
        <v>19</v>
      </c>
      <c r="C218" s="29"/>
      <c r="D218" s="29"/>
      <c r="E218" s="29">
        <v>5</v>
      </c>
      <c r="F218" s="29"/>
      <c r="G218" s="29"/>
      <c r="H218" s="29"/>
      <c r="I218" s="29"/>
      <c r="J218" s="29"/>
      <c r="K218" s="108"/>
      <c r="L218" s="29"/>
      <c r="M218" s="29"/>
      <c r="N218" s="161"/>
      <c r="O218" s="139">
        <f t="shared" si="17"/>
        <v>5</v>
      </c>
    </row>
    <row r="219" spans="1:15" ht="15.6" thickTop="1" thickBot="1" x14ac:dyDescent="0.35">
      <c r="A219" s="279"/>
      <c r="B219" s="92" t="s">
        <v>190</v>
      </c>
      <c r="C219" s="29">
        <v>641.30999999999995</v>
      </c>
      <c r="D219" s="29">
        <v>640.09</v>
      </c>
      <c r="E219" s="29">
        <v>638.88</v>
      </c>
      <c r="F219" s="29"/>
      <c r="G219" s="29"/>
      <c r="H219" s="29">
        <v>21637.57</v>
      </c>
      <c r="I219" s="29">
        <v>461.5</v>
      </c>
      <c r="J219" s="29"/>
      <c r="K219" s="29">
        <v>465.56</v>
      </c>
      <c r="L219" s="29">
        <v>464.71</v>
      </c>
      <c r="M219" s="29">
        <v>463.84</v>
      </c>
      <c r="N219" s="161">
        <v>462.99</v>
      </c>
      <c r="O219" s="139">
        <f t="shared" si="17"/>
        <v>25876.45</v>
      </c>
    </row>
    <row r="220" spans="1:15" ht="15.6" thickTop="1" thickBot="1" x14ac:dyDescent="0.35">
      <c r="A220" s="279"/>
      <c r="B220" s="92" t="s">
        <v>95</v>
      </c>
      <c r="C220" s="29">
        <v>1071.6500000000001</v>
      </c>
      <c r="D220" s="29">
        <v>1779.42</v>
      </c>
      <c r="E220" s="29">
        <v>1029.83</v>
      </c>
      <c r="F220" s="29">
        <v>946.55</v>
      </c>
      <c r="G220" s="29">
        <v>978.62</v>
      </c>
      <c r="H220" s="29">
        <v>978.62</v>
      </c>
      <c r="I220" s="29">
        <v>1109.45</v>
      </c>
      <c r="J220" s="29">
        <v>1078.8499999999999</v>
      </c>
      <c r="K220" s="29">
        <v>4033.45</v>
      </c>
      <c r="L220" s="29">
        <v>1074.67</v>
      </c>
      <c r="M220" s="29">
        <v>2301.35</v>
      </c>
      <c r="N220" s="161">
        <v>2301.35</v>
      </c>
      <c r="O220" s="139">
        <f t="shared" si="17"/>
        <v>18683.809999999998</v>
      </c>
    </row>
    <row r="221" spans="1:15" ht="15.6" thickTop="1" thickBot="1" x14ac:dyDescent="0.35">
      <c r="A221" s="279"/>
      <c r="B221" s="92" t="s">
        <v>191</v>
      </c>
      <c r="C221" s="29">
        <v>671.11</v>
      </c>
      <c r="D221" s="29">
        <v>671.11</v>
      </c>
      <c r="E221" s="29">
        <v>713.08</v>
      </c>
      <c r="F221" s="29">
        <v>713.08</v>
      </c>
      <c r="G221" s="29">
        <v>713.08</v>
      </c>
      <c r="H221" s="29">
        <v>713.08</v>
      </c>
      <c r="I221" s="29">
        <v>601.78</v>
      </c>
      <c r="J221" s="29">
        <v>713.08</v>
      </c>
      <c r="K221" s="29">
        <v>713.08</v>
      </c>
      <c r="L221" s="29">
        <v>713.08</v>
      </c>
      <c r="M221" s="29">
        <v>1426.16</v>
      </c>
      <c r="N221" s="161">
        <v>1426.16</v>
      </c>
      <c r="O221" s="139">
        <f t="shared" si="17"/>
        <v>9787.8799999999992</v>
      </c>
    </row>
    <row r="222" spans="1:15" ht="15.6" thickTop="1" thickBot="1" x14ac:dyDescent="0.35">
      <c r="A222" s="279"/>
      <c r="B222" s="92" t="s">
        <v>194</v>
      </c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161"/>
      <c r="O222" s="139">
        <f t="shared" si="17"/>
        <v>0</v>
      </c>
    </row>
    <row r="223" spans="1:15" ht="15.6" thickTop="1" thickBot="1" x14ac:dyDescent="0.35">
      <c r="A223" s="279"/>
      <c r="B223" s="92" t="s">
        <v>195</v>
      </c>
      <c r="C223" s="29">
        <v>82.59</v>
      </c>
      <c r="D223" s="29">
        <v>292.58999999999997</v>
      </c>
      <c r="E223" s="29">
        <v>82.59</v>
      </c>
      <c r="F223" s="29">
        <v>82.59</v>
      </c>
      <c r="G223" s="29">
        <v>83.78</v>
      </c>
      <c r="H223" s="29">
        <v>83.78</v>
      </c>
      <c r="I223" s="29">
        <v>83.78</v>
      </c>
      <c r="J223" s="29">
        <v>83.78</v>
      </c>
      <c r="K223" s="29">
        <v>85.05</v>
      </c>
      <c r="L223" s="29">
        <v>85.05</v>
      </c>
      <c r="M223" s="29">
        <v>85.05</v>
      </c>
      <c r="N223" s="161">
        <v>85.05</v>
      </c>
      <c r="O223" s="139">
        <f t="shared" si="17"/>
        <v>1215.6799999999998</v>
      </c>
    </row>
    <row r="224" spans="1:15" ht="15.6" thickTop="1" thickBot="1" x14ac:dyDescent="0.35">
      <c r="A224" s="279"/>
      <c r="B224" s="92" t="s">
        <v>197</v>
      </c>
      <c r="C224" s="29">
        <v>791.13</v>
      </c>
      <c r="D224" s="29">
        <v>791.13</v>
      </c>
      <c r="E224" s="29">
        <v>791.13</v>
      </c>
      <c r="F224" s="29">
        <v>791.13</v>
      </c>
      <c r="G224" s="29">
        <v>791.13</v>
      </c>
      <c r="H224" s="29">
        <v>791.13</v>
      </c>
      <c r="I224" s="29">
        <v>791.13</v>
      </c>
      <c r="J224" s="29">
        <v>791.13</v>
      </c>
      <c r="K224" s="29">
        <v>791.13</v>
      </c>
      <c r="L224" s="29">
        <v>791.13</v>
      </c>
      <c r="M224" s="29">
        <v>791.13</v>
      </c>
      <c r="N224" s="161">
        <v>791.13</v>
      </c>
      <c r="O224" s="139">
        <f t="shared" si="17"/>
        <v>9493.56</v>
      </c>
    </row>
    <row r="225" spans="1:31" ht="15.6" thickTop="1" thickBot="1" x14ac:dyDescent="0.35">
      <c r="A225" s="279"/>
      <c r="B225" s="92" t="s">
        <v>271</v>
      </c>
      <c r="C225" s="29"/>
      <c r="D225" s="29">
        <v>6857.62</v>
      </c>
      <c r="E225" s="29"/>
      <c r="F225" s="29"/>
      <c r="G225" s="29"/>
      <c r="H225" s="29"/>
      <c r="I225" s="29"/>
      <c r="J225" s="29"/>
      <c r="K225" s="29"/>
      <c r="L225" s="29"/>
      <c r="M225" s="29"/>
      <c r="N225" s="161"/>
      <c r="O225" s="139">
        <f t="shared" si="17"/>
        <v>6857.62</v>
      </c>
    </row>
    <row r="226" spans="1:31" ht="15.6" thickTop="1" thickBot="1" x14ac:dyDescent="0.35">
      <c r="A226" s="279"/>
      <c r="B226" s="92" t="s">
        <v>272</v>
      </c>
      <c r="C226" s="29"/>
      <c r="D226" s="29"/>
      <c r="E226" s="29"/>
      <c r="F226" s="29"/>
      <c r="G226" s="29"/>
      <c r="H226" s="29"/>
      <c r="I226" s="29">
        <v>946.49</v>
      </c>
      <c r="J226" s="29">
        <v>946.49</v>
      </c>
      <c r="K226" s="29">
        <v>946.49</v>
      </c>
      <c r="L226" s="29">
        <v>946.49</v>
      </c>
      <c r="M226" s="29">
        <v>946.49</v>
      </c>
      <c r="N226" s="161">
        <v>946.49</v>
      </c>
      <c r="O226" s="139">
        <f t="shared" si="17"/>
        <v>5678.94</v>
      </c>
    </row>
    <row r="227" spans="1:31" ht="15.6" thickTop="1" thickBot="1" x14ac:dyDescent="0.35">
      <c r="A227" s="280"/>
      <c r="B227" s="93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161"/>
      <c r="O227" s="139">
        <f t="shared" si="17"/>
        <v>0</v>
      </c>
    </row>
    <row r="228" spans="1:31" ht="15.6" thickTop="1" thickBot="1" x14ac:dyDescent="0.35">
      <c r="A228" s="24"/>
      <c r="B228" s="6"/>
      <c r="C228" s="106" t="s">
        <v>1</v>
      </c>
      <c r="D228" s="106" t="s">
        <v>2</v>
      </c>
      <c r="E228" s="106" t="s">
        <v>3</v>
      </c>
      <c r="F228" s="106" t="s">
        <v>4</v>
      </c>
      <c r="G228" s="106" t="s">
        <v>5</v>
      </c>
      <c r="H228" s="106" t="s">
        <v>6</v>
      </c>
      <c r="I228" s="106" t="s">
        <v>7</v>
      </c>
      <c r="J228" s="106" t="s">
        <v>8</v>
      </c>
      <c r="K228" s="106" t="s">
        <v>9</v>
      </c>
      <c r="L228" s="106" t="s">
        <v>10</v>
      </c>
      <c r="M228" s="106" t="s">
        <v>11</v>
      </c>
      <c r="N228" s="157" t="s">
        <v>12</v>
      </c>
      <c r="O228" s="31" t="s">
        <v>13</v>
      </c>
    </row>
    <row r="229" spans="1:31" ht="15.6" thickTop="1" thickBot="1" x14ac:dyDescent="0.35">
      <c r="A229" s="283" t="s">
        <v>198</v>
      </c>
      <c r="B229" s="284" t="s">
        <v>114</v>
      </c>
      <c r="C229" s="107">
        <f t="shared" ref="C229:O229" si="18">SUM(C230:C242)</f>
        <v>628.14</v>
      </c>
      <c r="D229" s="107">
        <f t="shared" si="18"/>
        <v>328.55</v>
      </c>
      <c r="E229" s="107">
        <f t="shared" si="18"/>
        <v>608.34</v>
      </c>
      <c r="F229" s="107">
        <f t="shared" si="18"/>
        <v>484.55</v>
      </c>
      <c r="G229" s="107">
        <f t="shared" si="18"/>
        <v>260.55</v>
      </c>
      <c r="H229" s="107">
        <f t="shared" si="18"/>
        <v>478.39</v>
      </c>
      <c r="I229" s="107">
        <f t="shared" si="18"/>
        <v>115</v>
      </c>
      <c r="J229" s="107">
        <f t="shared" si="18"/>
        <v>115</v>
      </c>
      <c r="K229" s="107">
        <f t="shared" si="18"/>
        <v>713.64</v>
      </c>
      <c r="L229" s="107">
        <f t="shared" si="18"/>
        <v>458.15000000000003</v>
      </c>
      <c r="M229" s="107">
        <f t="shared" si="18"/>
        <v>458.15000000000003</v>
      </c>
      <c r="N229" s="158">
        <f t="shared" si="18"/>
        <v>279.92</v>
      </c>
      <c r="O229" s="138">
        <f t="shared" si="18"/>
        <v>3693.5499999999997</v>
      </c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 ht="15.6" thickTop="1" thickBot="1" x14ac:dyDescent="0.35">
      <c r="A230" s="281" t="s">
        <v>198</v>
      </c>
      <c r="B230" s="94" t="s">
        <v>206</v>
      </c>
      <c r="C230" s="29">
        <v>105.55</v>
      </c>
      <c r="D230" s="29">
        <v>105.55</v>
      </c>
      <c r="E230" s="29">
        <v>105.55</v>
      </c>
      <c r="F230" s="29">
        <v>105.55</v>
      </c>
      <c r="G230" s="29">
        <v>105.55</v>
      </c>
      <c r="H230" s="29"/>
      <c r="I230" s="29"/>
      <c r="J230" s="29"/>
      <c r="K230" s="29"/>
      <c r="L230" s="29"/>
      <c r="M230" s="29"/>
      <c r="N230" s="161"/>
      <c r="O230" s="139">
        <f t="shared" ref="O230:O242" si="19">SUM(C230:N230)</f>
        <v>527.75</v>
      </c>
    </row>
    <row r="231" spans="1:31" ht="15.6" thickTop="1" thickBot="1" x14ac:dyDescent="0.35">
      <c r="A231" s="281"/>
      <c r="B231" s="95" t="s">
        <v>199</v>
      </c>
      <c r="C231" s="29">
        <v>75</v>
      </c>
      <c r="D231" s="29">
        <v>168</v>
      </c>
      <c r="E231" s="29">
        <v>103</v>
      </c>
      <c r="F231" s="29">
        <v>110</v>
      </c>
      <c r="G231" s="29">
        <v>155</v>
      </c>
      <c r="H231" s="29">
        <v>230</v>
      </c>
      <c r="I231" s="29">
        <v>115</v>
      </c>
      <c r="J231" s="29">
        <v>115</v>
      </c>
      <c r="K231" s="29">
        <v>292.5</v>
      </c>
      <c r="L231" s="29">
        <v>230</v>
      </c>
      <c r="M231" s="29">
        <v>230</v>
      </c>
      <c r="N231" s="161">
        <v>160</v>
      </c>
      <c r="O231" s="139">
        <f t="shared" si="19"/>
        <v>1983.5</v>
      </c>
    </row>
    <row r="232" spans="1:31" ht="15.6" thickTop="1" thickBot="1" x14ac:dyDescent="0.35">
      <c r="A232" s="281"/>
      <c r="B232" s="95" t="s">
        <v>200</v>
      </c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161"/>
      <c r="O232" s="139">
        <f t="shared" si="19"/>
        <v>0</v>
      </c>
    </row>
    <row r="233" spans="1:31" ht="15.6" thickTop="1" thickBot="1" x14ac:dyDescent="0.35">
      <c r="A233" s="281"/>
      <c r="B233" s="95" t="s">
        <v>201</v>
      </c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161"/>
      <c r="O233" s="139">
        <f t="shared" si="19"/>
        <v>0</v>
      </c>
    </row>
    <row r="234" spans="1:31" ht="15.6" thickTop="1" thickBot="1" x14ac:dyDescent="0.35">
      <c r="A234" s="281"/>
      <c r="B234" s="95" t="s">
        <v>203</v>
      </c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161"/>
      <c r="O234" s="139">
        <f t="shared" si="19"/>
        <v>0</v>
      </c>
    </row>
    <row r="235" spans="1:31" ht="15.6" thickTop="1" thickBot="1" x14ac:dyDescent="0.35">
      <c r="A235" s="281"/>
      <c r="B235" s="95" t="s">
        <v>60</v>
      </c>
      <c r="C235" s="29"/>
      <c r="D235" s="29"/>
      <c r="E235" s="29"/>
      <c r="F235" s="29">
        <v>269</v>
      </c>
      <c r="G235" s="29"/>
      <c r="H235" s="29"/>
      <c r="I235" s="29"/>
      <c r="J235" s="29"/>
      <c r="K235" s="29">
        <v>133.36000000000001</v>
      </c>
      <c r="L235" s="29">
        <v>133.36000000000001</v>
      </c>
      <c r="M235" s="29">
        <v>133.36000000000001</v>
      </c>
      <c r="N235" s="161"/>
      <c r="O235" s="139">
        <f t="shared" si="19"/>
        <v>669.08</v>
      </c>
    </row>
    <row r="236" spans="1:31" ht="15.6" thickTop="1" thickBot="1" x14ac:dyDescent="0.35">
      <c r="A236" s="281"/>
      <c r="B236" s="95" t="s">
        <v>205</v>
      </c>
      <c r="C236" s="29"/>
      <c r="D236" s="29"/>
      <c r="E236" s="29"/>
      <c r="F236" s="29"/>
      <c r="G236" s="29"/>
      <c r="H236" s="29"/>
      <c r="I236" s="29"/>
      <c r="J236" s="29"/>
      <c r="K236" s="29">
        <v>180</v>
      </c>
      <c r="L236" s="29"/>
      <c r="M236" s="29"/>
      <c r="N236" s="161"/>
      <c r="O236" s="139">
        <f t="shared" si="19"/>
        <v>180</v>
      </c>
    </row>
    <row r="237" spans="1:31" ht="15.6" thickTop="1" thickBot="1" x14ac:dyDescent="0.35">
      <c r="A237" s="281"/>
      <c r="B237" s="95" t="s">
        <v>209</v>
      </c>
      <c r="C237" s="29">
        <v>149.34</v>
      </c>
      <c r="D237" s="29">
        <v>55</v>
      </c>
      <c r="E237" s="29">
        <v>377.81</v>
      </c>
      <c r="F237" s="29"/>
      <c r="G237" s="29"/>
      <c r="H237" s="29">
        <v>248.39</v>
      </c>
      <c r="I237" s="29"/>
      <c r="J237" s="29"/>
      <c r="K237" s="29">
        <v>94.79</v>
      </c>
      <c r="L237" s="29">
        <v>94.79</v>
      </c>
      <c r="M237" s="29">
        <v>94.79</v>
      </c>
      <c r="N237" s="161">
        <v>119.92</v>
      </c>
      <c r="O237" s="139"/>
    </row>
    <row r="238" spans="1:31" ht="15.6" thickTop="1" thickBot="1" x14ac:dyDescent="0.35">
      <c r="A238" s="281"/>
      <c r="B238" s="96" t="s">
        <v>210</v>
      </c>
      <c r="C238" s="29">
        <v>43.25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161"/>
      <c r="O238" s="139">
        <f t="shared" si="19"/>
        <v>43.25</v>
      </c>
    </row>
    <row r="239" spans="1:31" ht="15.6" thickTop="1" thickBot="1" x14ac:dyDescent="0.35">
      <c r="A239" s="281"/>
      <c r="B239" s="95" t="s">
        <v>87</v>
      </c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161"/>
      <c r="O239" s="139">
        <f t="shared" si="19"/>
        <v>0</v>
      </c>
    </row>
    <row r="240" spans="1:31" ht="15.6" thickTop="1" thickBot="1" x14ac:dyDescent="0.35">
      <c r="A240" s="281"/>
      <c r="B240" s="95" t="s">
        <v>211</v>
      </c>
      <c r="C240" s="29">
        <v>255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161"/>
      <c r="O240" s="139">
        <f t="shared" si="19"/>
        <v>255</v>
      </c>
    </row>
    <row r="241" spans="1:31" ht="15.6" thickTop="1" thickBot="1" x14ac:dyDescent="0.35">
      <c r="A241" s="281"/>
      <c r="B241" s="95" t="s">
        <v>212</v>
      </c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161"/>
      <c r="O241" s="139">
        <f t="shared" si="19"/>
        <v>0</v>
      </c>
    </row>
    <row r="242" spans="1:31" ht="15.6" thickTop="1" thickBot="1" x14ac:dyDescent="0.35">
      <c r="A242" s="282"/>
      <c r="B242" s="97" t="s">
        <v>21</v>
      </c>
      <c r="C242" s="29"/>
      <c r="D242" s="29"/>
      <c r="E242" s="29">
        <v>21.98</v>
      </c>
      <c r="F242" s="29"/>
      <c r="G242" s="29"/>
      <c r="H242" s="29"/>
      <c r="I242" s="29"/>
      <c r="J242" s="29"/>
      <c r="K242" s="29">
        <v>12.99</v>
      </c>
      <c r="L242" s="29"/>
      <c r="M242" s="29"/>
      <c r="N242" s="161"/>
      <c r="O242" s="139">
        <f t="shared" si="19"/>
        <v>34.97</v>
      </c>
    </row>
    <row r="243" spans="1:31" ht="15.6" thickTop="1" thickBot="1" x14ac:dyDescent="0.35">
      <c r="A243" s="9"/>
      <c r="B243" s="10"/>
      <c r="C243" s="106" t="s">
        <v>1</v>
      </c>
      <c r="D243" s="106" t="s">
        <v>2</v>
      </c>
      <c r="E243" s="106" t="s">
        <v>3</v>
      </c>
      <c r="F243" s="106" t="s">
        <v>4</v>
      </c>
      <c r="G243" s="106" t="s">
        <v>5</v>
      </c>
      <c r="H243" s="106" t="s">
        <v>6</v>
      </c>
      <c r="I243" s="106" t="s">
        <v>7</v>
      </c>
      <c r="J243" s="106" t="s">
        <v>8</v>
      </c>
      <c r="K243" s="106" t="s">
        <v>9</v>
      </c>
      <c r="L243" s="106" t="s">
        <v>10</v>
      </c>
      <c r="M243" s="106" t="s">
        <v>11</v>
      </c>
      <c r="N243" s="157" t="s">
        <v>12</v>
      </c>
      <c r="O243" s="31" t="s">
        <v>13</v>
      </c>
    </row>
    <row r="244" spans="1:31" ht="15.6" thickTop="1" thickBot="1" x14ac:dyDescent="0.35">
      <c r="A244" s="283" t="s">
        <v>213</v>
      </c>
      <c r="B244" s="284" t="s">
        <v>114</v>
      </c>
      <c r="C244" s="107">
        <f>SUM(C245:C255)</f>
        <v>1258.1500000000001</v>
      </c>
      <c r="D244" s="107">
        <f t="shared" ref="D244:O244" si="20">SUM(D245:D255)</f>
        <v>3915.02</v>
      </c>
      <c r="E244" s="107">
        <f t="shared" si="20"/>
        <v>2109.4</v>
      </c>
      <c r="F244" s="107">
        <f t="shared" si="20"/>
        <v>3120.08</v>
      </c>
      <c r="G244" s="107">
        <f t="shared" si="20"/>
        <v>1680.77</v>
      </c>
      <c r="H244" s="107">
        <f t="shared" si="20"/>
        <v>2978.52</v>
      </c>
      <c r="I244" s="107">
        <f t="shared" si="20"/>
        <v>1781.93</v>
      </c>
      <c r="J244" s="107">
        <f t="shared" si="20"/>
        <v>2250.2399999999998</v>
      </c>
      <c r="K244" s="107">
        <f t="shared" si="20"/>
        <v>3218.66</v>
      </c>
      <c r="L244" s="107">
        <f t="shared" si="20"/>
        <v>1742.42</v>
      </c>
      <c r="M244" s="107">
        <f t="shared" si="20"/>
        <v>3892.08</v>
      </c>
      <c r="N244" s="158">
        <f t="shared" si="20"/>
        <v>2216.6299999999997</v>
      </c>
      <c r="O244" s="138">
        <f t="shared" si="20"/>
        <v>30163.899999999998</v>
      </c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 ht="15.6" thickTop="1" thickBot="1" x14ac:dyDescent="0.35">
      <c r="A245" s="285" t="s">
        <v>213</v>
      </c>
      <c r="B245" s="98" t="s">
        <v>273</v>
      </c>
      <c r="C245" s="29"/>
      <c r="D245" s="29"/>
      <c r="E245" s="29"/>
      <c r="F245" s="29"/>
      <c r="G245" s="29"/>
      <c r="H245" s="29"/>
      <c r="I245" s="29"/>
      <c r="J245" s="29">
        <v>409.76</v>
      </c>
      <c r="K245" s="29">
        <v>145.9</v>
      </c>
      <c r="L245" s="29"/>
      <c r="M245" s="29">
        <v>130.80000000000001</v>
      </c>
      <c r="N245" s="161"/>
      <c r="O245" s="139">
        <f t="shared" ref="O245:O255" si="21">SUM(C245:N245)</f>
        <v>686.46</v>
      </c>
    </row>
    <row r="246" spans="1:31" ht="15.6" thickTop="1" thickBot="1" x14ac:dyDescent="0.35">
      <c r="A246" s="285"/>
      <c r="B246" s="99" t="s">
        <v>274</v>
      </c>
      <c r="C246" s="29">
        <v>134.99</v>
      </c>
      <c r="D246" s="29">
        <v>242.36</v>
      </c>
      <c r="E246" s="29">
        <v>63.49</v>
      </c>
      <c r="F246" s="29"/>
      <c r="G246" s="29"/>
      <c r="H246" s="29">
        <v>30</v>
      </c>
      <c r="I246" s="29">
        <v>4.3</v>
      </c>
      <c r="J246" s="29"/>
      <c r="K246" s="29">
        <v>3.2</v>
      </c>
      <c r="L246" s="29">
        <v>33</v>
      </c>
      <c r="M246" s="29">
        <v>116.6</v>
      </c>
      <c r="N246" s="161">
        <v>118.62</v>
      </c>
      <c r="O246" s="139">
        <f t="shared" si="21"/>
        <v>746.56000000000006</v>
      </c>
    </row>
    <row r="247" spans="1:31" ht="15.6" thickTop="1" thickBot="1" x14ac:dyDescent="0.35">
      <c r="A247" s="285"/>
      <c r="B247" s="99" t="s">
        <v>275</v>
      </c>
      <c r="C247" s="29">
        <v>1123.1600000000001</v>
      </c>
      <c r="D247" s="29">
        <v>3672.66</v>
      </c>
      <c r="E247" s="29">
        <v>2045.91</v>
      </c>
      <c r="F247" s="29">
        <v>3120.08</v>
      </c>
      <c r="G247" s="29">
        <v>1680.77</v>
      </c>
      <c r="H247" s="29">
        <v>2812</v>
      </c>
      <c r="I247" s="29">
        <v>1777.63</v>
      </c>
      <c r="J247" s="29">
        <v>1840.48</v>
      </c>
      <c r="K247" s="29">
        <v>3069.56</v>
      </c>
      <c r="L247" s="29">
        <v>1709.42</v>
      </c>
      <c r="M247" s="29">
        <v>3191.46</v>
      </c>
      <c r="N247" s="161">
        <v>1901.29</v>
      </c>
      <c r="O247" s="139">
        <f t="shared" si="21"/>
        <v>27944.42</v>
      </c>
    </row>
    <row r="248" spans="1:31" ht="15.6" thickTop="1" thickBot="1" x14ac:dyDescent="0.35">
      <c r="A248" s="285"/>
      <c r="B248" s="99" t="s">
        <v>276</v>
      </c>
      <c r="C248" s="29"/>
      <c r="D248" s="29"/>
      <c r="E248" s="29"/>
      <c r="F248" s="29"/>
      <c r="G248" s="29"/>
      <c r="H248" s="29">
        <v>136.52000000000001</v>
      </c>
      <c r="I248" s="29"/>
      <c r="J248" s="29"/>
      <c r="K248" s="108"/>
      <c r="L248" s="29"/>
      <c r="M248" s="29"/>
      <c r="N248" s="161"/>
      <c r="O248" s="139">
        <f t="shared" si="21"/>
        <v>136.52000000000001</v>
      </c>
    </row>
    <row r="249" spans="1:31" ht="15.6" thickTop="1" thickBot="1" x14ac:dyDescent="0.35">
      <c r="A249" s="285"/>
      <c r="B249" s="99" t="s">
        <v>277</v>
      </c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>
        <v>453.22</v>
      </c>
      <c r="N249" s="161">
        <v>196.72</v>
      </c>
      <c r="O249" s="139">
        <f t="shared" si="21"/>
        <v>649.94000000000005</v>
      </c>
    </row>
    <row r="250" spans="1:31" ht="15.6" thickTop="1" thickBot="1" x14ac:dyDescent="0.35">
      <c r="A250" s="285"/>
      <c r="B250" s="9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161"/>
      <c r="O250" s="139">
        <f t="shared" si="21"/>
        <v>0</v>
      </c>
    </row>
    <row r="251" spans="1:31" ht="15.6" thickTop="1" thickBot="1" x14ac:dyDescent="0.35">
      <c r="A251" s="285"/>
      <c r="B251" s="9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161"/>
      <c r="O251" s="139">
        <f t="shared" si="21"/>
        <v>0</v>
      </c>
    </row>
    <row r="252" spans="1:31" ht="15.6" thickTop="1" thickBot="1" x14ac:dyDescent="0.35">
      <c r="A252" s="285"/>
      <c r="B252" s="9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161"/>
      <c r="O252" s="139">
        <f t="shared" si="21"/>
        <v>0</v>
      </c>
    </row>
    <row r="253" spans="1:31" ht="15.6" thickTop="1" thickBot="1" x14ac:dyDescent="0.35">
      <c r="A253" s="285"/>
      <c r="B253" s="9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161"/>
      <c r="O253" s="139">
        <f t="shared" si="21"/>
        <v>0</v>
      </c>
    </row>
    <row r="254" spans="1:31" ht="15.6" thickTop="1" thickBot="1" x14ac:dyDescent="0.35">
      <c r="A254" s="285"/>
      <c r="B254" s="100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161"/>
      <c r="O254" s="139">
        <f t="shared" si="21"/>
        <v>0</v>
      </c>
    </row>
    <row r="255" spans="1:31" ht="15.6" thickTop="1" thickBot="1" x14ac:dyDescent="0.35">
      <c r="A255" s="286"/>
      <c r="B255" s="101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161"/>
      <c r="O255" s="146">
        <f t="shared" si="21"/>
        <v>0</v>
      </c>
    </row>
    <row r="256" spans="1:31" ht="15.6" thickTop="1" thickBot="1" x14ac:dyDescent="0.35">
      <c r="C256" s="272" t="s">
        <v>1</v>
      </c>
      <c r="D256" s="272" t="s">
        <v>2</v>
      </c>
      <c r="E256" s="272" t="s">
        <v>3</v>
      </c>
      <c r="F256" s="272" t="s">
        <v>4</v>
      </c>
      <c r="G256" s="272" t="s">
        <v>5</v>
      </c>
      <c r="H256" s="272" t="s">
        <v>6</v>
      </c>
      <c r="I256" s="272" t="s">
        <v>7</v>
      </c>
      <c r="J256" s="272" t="s">
        <v>8</v>
      </c>
      <c r="K256" s="272" t="s">
        <v>9</v>
      </c>
      <c r="L256" s="272" t="s">
        <v>10</v>
      </c>
      <c r="M256" s="272" t="s">
        <v>11</v>
      </c>
      <c r="N256" s="313" t="s">
        <v>12</v>
      </c>
      <c r="O256" s="311" t="s">
        <v>222</v>
      </c>
    </row>
    <row r="257" spans="1:31" ht="15.6" thickTop="1" thickBot="1" x14ac:dyDescent="0.35">
      <c r="A257" s="5"/>
      <c r="B257" s="11" t="s">
        <v>223</v>
      </c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313"/>
      <c r="O257" s="312" t="s">
        <v>222</v>
      </c>
    </row>
    <row r="258" spans="1:31" ht="15.6" thickTop="1" thickBot="1" x14ac:dyDescent="0.35">
      <c r="A258" s="5"/>
      <c r="B258" s="102" t="s">
        <v>224</v>
      </c>
      <c r="C258" s="110">
        <f>C4</f>
        <v>17887.43</v>
      </c>
      <c r="D258" s="110">
        <f t="shared" ref="D258:N258" si="22">D4</f>
        <v>48288.7</v>
      </c>
      <c r="E258" s="110">
        <f t="shared" si="22"/>
        <v>15415.24</v>
      </c>
      <c r="F258" s="110">
        <f t="shared" si="22"/>
        <v>66384.699999999983</v>
      </c>
      <c r="G258" s="110">
        <f t="shared" si="22"/>
        <v>13413.52</v>
      </c>
      <c r="H258" s="110">
        <f t="shared" si="22"/>
        <v>56838.69</v>
      </c>
      <c r="I258" s="110">
        <f t="shared" si="22"/>
        <v>12970.44</v>
      </c>
      <c r="J258" s="110">
        <f t="shared" si="22"/>
        <v>34726.720000000001</v>
      </c>
      <c r="K258" s="110">
        <f t="shared" si="22"/>
        <v>23761.72</v>
      </c>
      <c r="L258" s="110">
        <f t="shared" si="22"/>
        <v>21259.67</v>
      </c>
      <c r="M258" s="110">
        <f t="shared" si="22"/>
        <v>36422.25</v>
      </c>
      <c r="N258" s="163">
        <f t="shared" si="22"/>
        <v>16013.47</v>
      </c>
      <c r="O258" s="147">
        <f>SUM(C258:N258)</f>
        <v>363382.55</v>
      </c>
    </row>
    <row r="259" spans="1:31" ht="15.6" thickTop="1" thickBot="1" x14ac:dyDescent="0.35">
      <c r="A259" s="26"/>
      <c r="B259" s="103" t="s">
        <v>225</v>
      </c>
      <c r="C259" s="110">
        <f t="shared" ref="C259:N259" si="23">C23+C52+C67+C78+C97+C122+C144+C190+C229+C244</f>
        <v>22911.55</v>
      </c>
      <c r="D259" s="110">
        <f t="shared" si="23"/>
        <v>40717.72</v>
      </c>
      <c r="E259" s="110">
        <f t="shared" si="23"/>
        <v>25697.469999999998</v>
      </c>
      <c r="F259" s="110">
        <f t="shared" si="23"/>
        <v>22430.18</v>
      </c>
      <c r="G259" s="110">
        <f t="shared" si="23"/>
        <v>33562.170000000006</v>
      </c>
      <c r="H259" s="110">
        <f t="shared" si="23"/>
        <v>59972.659999999996</v>
      </c>
      <c r="I259" s="110">
        <f t="shared" si="23"/>
        <v>23095.61</v>
      </c>
      <c r="J259" s="110">
        <f t="shared" si="23"/>
        <v>26493.909999999996</v>
      </c>
      <c r="K259" s="110">
        <f t="shared" si="23"/>
        <v>32596.199999999993</v>
      </c>
      <c r="L259" s="110">
        <f t="shared" si="23"/>
        <v>26499.22</v>
      </c>
      <c r="M259" s="110">
        <f t="shared" si="23"/>
        <v>51855.310000000005</v>
      </c>
      <c r="N259" s="163">
        <f t="shared" si="23"/>
        <v>26332.349999999995</v>
      </c>
      <c r="O259" s="148">
        <f>SUM(C259:N259)</f>
        <v>392164.35000000003</v>
      </c>
    </row>
    <row r="260" spans="1:31" ht="15.6" thickTop="1" thickBot="1" x14ac:dyDescent="0.35">
      <c r="A260" s="26"/>
      <c r="B260" s="104" t="s">
        <v>226</v>
      </c>
      <c r="C260" s="110">
        <f>C258-C259</f>
        <v>-5024.119999999999</v>
      </c>
      <c r="D260" s="110">
        <f t="shared" ref="D260:N260" si="24">D258-D259</f>
        <v>7570.9799999999959</v>
      </c>
      <c r="E260" s="110">
        <f t="shared" si="24"/>
        <v>-10282.229999999998</v>
      </c>
      <c r="F260" s="110">
        <f t="shared" si="24"/>
        <v>43954.519999999982</v>
      </c>
      <c r="G260" s="110">
        <f t="shared" si="24"/>
        <v>-20148.650000000005</v>
      </c>
      <c r="H260" s="110">
        <f t="shared" si="24"/>
        <v>-3133.9699999999939</v>
      </c>
      <c r="I260" s="110">
        <f t="shared" si="24"/>
        <v>-10125.17</v>
      </c>
      <c r="J260" s="110">
        <f t="shared" si="24"/>
        <v>8232.8100000000049</v>
      </c>
      <c r="K260" s="110">
        <f t="shared" si="24"/>
        <v>-8834.4799999999923</v>
      </c>
      <c r="L260" s="110">
        <f t="shared" si="24"/>
        <v>-5239.5500000000029</v>
      </c>
      <c r="M260" s="110">
        <f t="shared" si="24"/>
        <v>-15433.060000000005</v>
      </c>
      <c r="N260" s="163">
        <f t="shared" si="24"/>
        <v>-10318.879999999996</v>
      </c>
      <c r="O260" s="149">
        <f>SUM(C260:N260)</f>
        <v>-28781.80000000001</v>
      </c>
    </row>
    <row r="261" spans="1:31" ht="15.6" thickTop="1" thickBot="1" x14ac:dyDescent="0.35">
      <c r="A261" s="5"/>
      <c r="B261" s="105" t="s">
        <v>227</v>
      </c>
      <c r="C261" s="107">
        <f>C260</f>
        <v>-5024.119999999999</v>
      </c>
      <c r="D261" s="107">
        <f>C260+D260</f>
        <v>2546.8599999999969</v>
      </c>
      <c r="E261" s="107">
        <f>C260:E260</f>
        <v>-10282.229999999998</v>
      </c>
      <c r="F261" s="107">
        <f>C260:F260</f>
        <v>43954.519999999982</v>
      </c>
      <c r="G261" s="107">
        <f>C260:G260</f>
        <v>-20148.650000000005</v>
      </c>
      <c r="H261" s="107">
        <f>C260:H260</f>
        <v>-3133.9699999999939</v>
      </c>
      <c r="I261" s="107">
        <f>SUM(C260:I260)</f>
        <v>2811.3599999999806</v>
      </c>
      <c r="J261" s="107">
        <f>SUM(C260:J260)</f>
        <v>11044.169999999986</v>
      </c>
      <c r="K261" s="107">
        <f>SUM(C260:K260)</f>
        <v>2209.6899999999932</v>
      </c>
      <c r="L261" s="107">
        <f>SUM(C260:L260)</f>
        <v>-3029.8600000000097</v>
      </c>
      <c r="M261" s="107">
        <f>SUM(C260:M260)</f>
        <v>-18462.920000000013</v>
      </c>
      <c r="N261" s="158">
        <f>SUM(C260:N260)</f>
        <v>-28781.80000000001</v>
      </c>
      <c r="O261" s="138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 x14ac:dyDescent="0.3">
      <c r="A262" s="25"/>
    </row>
    <row r="263" spans="1:31" ht="15" thickBot="1" x14ac:dyDescent="0.35">
      <c r="A263" s="25"/>
    </row>
    <row r="264" spans="1:31" ht="15" thickBot="1" x14ac:dyDescent="0.35">
      <c r="A264" s="25"/>
      <c r="B264" s="20" t="s">
        <v>228</v>
      </c>
      <c r="C264" s="21"/>
      <c r="D264" s="19"/>
    </row>
    <row r="265" spans="1:31" x14ac:dyDescent="0.3">
      <c r="A265" s="25"/>
    </row>
    <row r="266" spans="1:31" ht="25.5" customHeight="1" x14ac:dyDescent="0.3">
      <c r="B266" s="12" t="s">
        <v>14</v>
      </c>
      <c r="C266" s="13">
        <f>O4</f>
        <v>363382.55</v>
      </c>
      <c r="D266" s="14"/>
    </row>
    <row r="267" spans="1:31" x14ac:dyDescent="0.3">
      <c r="B267" s="12" t="s">
        <v>31</v>
      </c>
      <c r="C267" s="13">
        <f>O23</f>
        <v>50407.429999999993</v>
      </c>
      <c r="D267" s="14"/>
    </row>
    <row r="268" spans="1:31" x14ac:dyDescent="0.3">
      <c r="B268" s="12" t="s">
        <v>56</v>
      </c>
      <c r="C268" s="13">
        <f>O52</f>
        <v>20168.369999999995</v>
      </c>
      <c r="D268" s="14"/>
    </row>
    <row r="269" spans="1:31" x14ac:dyDescent="0.3">
      <c r="B269" s="12" t="s">
        <v>68</v>
      </c>
      <c r="C269" s="13">
        <f>O67</f>
        <v>4534.9799999999996</v>
      </c>
      <c r="D269" s="14"/>
    </row>
    <row r="270" spans="1:31" x14ac:dyDescent="0.3">
      <c r="B270" s="12" t="s">
        <v>72</v>
      </c>
      <c r="C270" s="13">
        <f>O78</f>
        <v>3901.7599999999993</v>
      </c>
      <c r="D270" s="14"/>
    </row>
    <row r="271" spans="1:31" x14ac:dyDescent="0.3">
      <c r="B271" s="12" t="s">
        <v>90</v>
      </c>
      <c r="C271" s="13">
        <f>O97</f>
        <v>10394.26</v>
      </c>
      <c r="D271" s="14"/>
    </row>
    <row r="272" spans="1:31" x14ac:dyDescent="0.3">
      <c r="B272" s="12" t="s">
        <v>113</v>
      </c>
      <c r="C272" s="13">
        <f>O122</f>
        <v>3164.09</v>
      </c>
      <c r="D272" s="14"/>
    </row>
    <row r="273" spans="2:4" ht="36" x14ac:dyDescent="0.3">
      <c r="B273" s="12" t="s">
        <v>229</v>
      </c>
      <c r="C273" s="13">
        <f>O190</f>
        <v>217921.75</v>
      </c>
      <c r="D273" s="14"/>
    </row>
    <row r="274" spans="2:4" x14ac:dyDescent="0.3">
      <c r="B274" s="12" t="s">
        <v>198</v>
      </c>
      <c r="C274" s="13">
        <f>O229</f>
        <v>3693.5499999999997</v>
      </c>
      <c r="D274" s="14"/>
    </row>
    <row r="275" spans="2:4" x14ac:dyDescent="0.3">
      <c r="B275" s="15" t="s">
        <v>136</v>
      </c>
      <c r="C275" s="13">
        <f>O144</f>
        <v>39227.679999999993</v>
      </c>
      <c r="D275" s="14"/>
    </row>
    <row r="276" spans="2:4" x14ac:dyDescent="0.3">
      <c r="B276" s="16" t="s">
        <v>230</v>
      </c>
      <c r="C276" s="17"/>
      <c r="D276" s="18"/>
    </row>
    <row r="277" spans="2:4" x14ac:dyDescent="0.3">
      <c r="B277" s="12" t="s">
        <v>213</v>
      </c>
      <c r="C277" s="13">
        <f>O244</f>
        <v>30163.899999999998</v>
      </c>
      <c r="D277" s="14"/>
    </row>
  </sheetData>
  <sortState xmlns:xlrd2="http://schemas.microsoft.com/office/spreadsheetml/2017/richdata2" ref="B123:N142">
    <sortCondition ref="B123"/>
  </sortState>
  <mergeCells count="37">
    <mergeCell ref="A1:B3"/>
    <mergeCell ref="C1:O1"/>
    <mergeCell ref="A4:B4"/>
    <mergeCell ref="A5:A21"/>
    <mergeCell ref="A23:B23"/>
    <mergeCell ref="A24:A50"/>
    <mergeCell ref="A52:B52"/>
    <mergeCell ref="A53:A65"/>
    <mergeCell ref="A67:B67"/>
    <mergeCell ref="A68:A76"/>
    <mergeCell ref="A78:B78"/>
    <mergeCell ref="A79:A95"/>
    <mergeCell ref="A97:B97"/>
    <mergeCell ref="A98:A120"/>
    <mergeCell ref="A122:B122"/>
    <mergeCell ref="A123:A142"/>
    <mergeCell ref="A144:B144"/>
    <mergeCell ref="A145:A188"/>
    <mergeCell ref="A190:B190"/>
    <mergeCell ref="A191:A227"/>
    <mergeCell ref="A229:B229"/>
    <mergeCell ref="A230:A242"/>
    <mergeCell ref="A244:B244"/>
    <mergeCell ref="A245:A255"/>
    <mergeCell ref="C256:C257"/>
    <mergeCell ref="D256:D257"/>
    <mergeCell ref="E256:E257"/>
    <mergeCell ref="F256:F257"/>
    <mergeCell ref="G256:G257"/>
    <mergeCell ref="H256:H257"/>
    <mergeCell ref="O256:O257"/>
    <mergeCell ref="I256:I257"/>
    <mergeCell ref="J256:J257"/>
    <mergeCell ref="K256:K257"/>
    <mergeCell ref="L256:L257"/>
    <mergeCell ref="M256:M257"/>
    <mergeCell ref="N256:N257"/>
  </mergeCells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DC7F-2660-4FEF-B252-B49E13E0DE31}">
  <sheetPr>
    <tabColor rgb="FF92D050"/>
  </sheetPr>
  <dimension ref="A1:AI209"/>
  <sheetViews>
    <sheetView tabSelected="1" topLeftCell="C187" workbookViewId="0">
      <selection activeCell="Q194" sqref="Q194"/>
    </sheetView>
  </sheetViews>
  <sheetFormatPr defaultColWidth="8.88671875" defaultRowHeight="14.4" x14ac:dyDescent="0.3"/>
  <cols>
    <col min="1" max="1" width="17.6640625" customWidth="1"/>
    <col min="2" max="2" width="36.33203125" customWidth="1"/>
    <col min="3" max="3" width="11.33203125" bestFit="1" customWidth="1"/>
    <col min="4" max="4" width="11.44140625" bestFit="1" customWidth="1"/>
    <col min="5" max="6" width="11.109375" bestFit="1" customWidth="1"/>
    <col min="7" max="7" width="12.109375" bestFit="1" customWidth="1"/>
    <col min="8" max="8" width="11.109375" bestFit="1" customWidth="1"/>
    <col min="9" max="12" width="12" bestFit="1" customWidth="1"/>
    <col min="13" max="13" width="12.109375" bestFit="1" customWidth="1"/>
    <col min="14" max="14" width="12" bestFit="1" customWidth="1"/>
    <col min="15" max="15" width="15.109375" bestFit="1" customWidth="1"/>
  </cols>
  <sheetData>
    <row r="1" spans="1:31" ht="24.6" x14ac:dyDescent="0.3">
      <c r="A1" s="297"/>
      <c r="B1" s="298"/>
      <c r="C1" s="331" t="s">
        <v>309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5.2" thickBot="1" x14ac:dyDescent="0.35">
      <c r="A2" s="299"/>
      <c r="B2" s="30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1" ht="15" thickBot="1" x14ac:dyDescent="0.35">
      <c r="A3" s="299"/>
      <c r="B3" s="301"/>
      <c r="C3" s="180" t="s">
        <v>1</v>
      </c>
      <c r="D3" s="180" t="s">
        <v>2</v>
      </c>
      <c r="E3" s="180" t="s">
        <v>3</v>
      </c>
      <c r="F3" s="180" t="s">
        <v>4</v>
      </c>
      <c r="G3" s="166" t="s">
        <v>5</v>
      </c>
      <c r="H3" s="166" t="s">
        <v>6</v>
      </c>
      <c r="I3" s="166" t="s">
        <v>7</v>
      </c>
      <c r="J3" s="166" t="s">
        <v>8</v>
      </c>
      <c r="K3" s="166" t="s">
        <v>9</v>
      </c>
      <c r="L3" s="166" t="s">
        <v>10</v>
      </c>
      <c r="M3" s="166" t="s">
        <v>11</v>
      </c>
      <c r="N3" s="106" t="s">
        <v>12</v>
      </c>
      <c r="O3" s="206" t="s">
        <v>13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15" thickBot="1" x14ac:dyDescent="0.35">
      <c r="A4" s="320" t="s">
        <v>14</v>
      </c>
      <c r="B4" s="333"/>
      <c r="C4" s="217">
        <f>SUM(C5:C17)</f>
        <v>13511.369999999999</v>
      </c>
      <c r="D4" s="176">
        <f>SUM(D5:D17)</f>
        <v>22814.69</v>
      </c>
      <c r="E4" s="267">
        <f>SUM(E5:E17)</f>
        <v>44000.643000000004</v>
      </c>
      <c r="F4" s="176">
        <f>SUM(F5:F17)</f>
        <v>20424.809999999998</v>
      </c>
      <c r="G4" s="176">
        <f>SUM(G5:G17)</f>
        <v>10713</v>
      </c>
      <c r="H4" s="176">
        <f>SUM(H5:H17)</f>
        <v>9945</v>
      </c>
      <c r="I4" s="176">
        <f>SUM(I5:I17)</f>
        <v>9945</v>
      </c>
      <c r="J4" s="176">
        <f>SUM(J5:J17)</f>
        <v>9945</v>
      </c>
      <c r="K4" s="176">
        <f>SUM(K5:K17)</f>
        <v>9945</v>
      </c>
      <c r="L4" s="176">
        <f>SUM(L5:L17)</f>
        <v>9945</v>
      </c>
      <c r="M4" s="176">
        <f>SUM(M5:M17)</f>
        <v>9945</v>
      </c>
      <c r="N4" s="198">
        <f>SUM(N5:N17)</f>
        <v>9945</v>
      </c>
      <c r="O4" s="208">
        <f t="shared" ref="O4:O17" si="0">SUM(C4:N4)</f>
        <v>181079.51300000001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x14ac:dyDescent="0.3">
      <c r="A5" s="334" t="s">
        <v>14</v>
      </c>
      <c r="B5" s="342" t="s">
        <v>232</v>
      </c>
      <c r="C5" s="343">
        <v>1440</v>
      </c>
      <c r="D5" s="215">
        <v>1440</v>
      </c>
      <c r="E5" s="215">
        <v>1440</v>
      </c>
      <c r="F5" s="215">
        <v>360</v>
      </c>
      <c r="G5" s="215">
        <v>1440</v>
      </c>
      <c r="H5" s="215">
        <v>1440</v>
      </c>
      <c r="I5" s="215">
        <v>1440</v>
      </c>
      <c r="J5" s="215">
        <v>1440</v>
      </c>
      <c r="K5" s="215">
        <v>1440</v>
      </c>
      <c r="L5" s="215">
        <v>1440</v>
      </c>
      <c r="M5" s="215">
        <v>1440</v>
      </c>
      <c r="N5" s="344">
        <v>1440</v>
      </c>
      <c r="O5" s="209">
        <f t="shared" si="0"/>
        <v>16200</v>
      </c>
    </row>
    <row r="6" spans="1:31" x14ac:dyDescent="0.3">
      <c r="A6" s="302"/>
      <c r="B6" s="57" t="s">
        <v>15</v>
      </c>
      <c r="C6" s="345"/>
      <c r="D6" s="167">
        <v>1260.5999999999999</v>
      </c>
      <c r="E6" s="167"/>
      <c r="F6" s="167"/>
      <c r="G6" s="167">
        <v>150</v>
      </c>
      <c r="H6" s="167"/>
      <c r="I6" s="167"/>
      <c r="J6" s="167"/>
      <c r="K6" s="167"/>
      <c r="L6" s="167"/>
      <c r="M6" s="167"/>
      <c r="N6" s="346"/>
      <c r="O6" s="33">
        <f t="shared" si="0"/>
        <v>1410.6</v>
      </c>
    </row>
    <row r="7" spans="1:31" x14ac:dyDescent="0.3">
      <c r="A7" s="302"/>
      <c r="B7" s="57" t="s">
        <v>16</v>
      </c>
      <c r="C7" s="345"/>
      <c r="D7" s="167">
        <v>4688.3</v>
      </c>
      <c r="E7" s="167">
        <v>12532.31</v>
      </c>
      <c r="F7" s="167">
        <v>6480.74</v>
      </c>
      <c r="G7" s="167"/>
      <c r="H7" s="167"/>
      <c r="I7" s="167"/>
      <c r="J7" s="167"/>
      <c r="K7" s="167"/>
      <c r="L7" s="167"/>
      <c r="M7" s="167"/>
      <c r="N7" s="346"/>
      <c r="O7" s="33">
        <f t="shared" si="0"/>
        <v>23701.35</v>
      </c>
    </row>
    <row r="8" spans="1:31" x14ac:dyDescent="0.3">
      <c r="A8" s="302"/>
      <c r="B8" s="57" t="s">
        <v>17</v>
      </c>
      <c r="C8" s="345"/>
      <c r="D8" s="167"/>
      <c r="E8" s="167">
        <v>8085.0129999999999</v>
      </c>
      <c r="F8" s="167"/>
      <c r="G8" s="167"/>
      <c r="H8" s="167"/>
      <c r="I8" s="167"/>
      <c r="J8" s="167"/>
      <c r="K8" s="167"/>
      <c r="L8" s="167"/>
      <c r="M8" s="167"/>
      <c r="N8" s="346"/>
      <c r="O8" s="33">
        <f t="shared" si="0"/>
        <v>8085.0129999999999</v>
      </c>
    </row>
    <row r="9" spans="1:31" x14ac:dyDescent="0.3">
      <c r="A9" s="302"/>
      <c r="B9" s="58" t="s">
        <v>18</v>
      </c>
      <c r="C9" s="345">
        <v>3212</v>
      </c>
      <c r="D9" s="167">
        <v>3212</v>
      </c>
      <c r="E9" s="167">
        <v>3212</v>
      </c>
      <c r="F9" s="167">
        <v>3212</v>
      </c>
      <c r="G9" s="167">
        <v>3212</v>
      </c>
      <c r="H9" s="167">
        <v>3212</v>
      </c>
      <c r="I9" s="167">
        <v>3212</v>
      </c>
      <c r="J9" s="167">
        <v>3212</v>
      </c>
      <c r="K9" s="167">
        <v>3212</v>
      </c>
      <c r="L9" s="167">
        <v>3212</v>
      </c>
      <c r="M9" s="167">
        <v>3212</v>
      </c>
      <c r="N9" s="346">
        <v>3212</v>
      </c>
      <c r="O9" s="33">
        <f t="shared" si="0"/>
        <v>38544</v>
      </c>
    </row>
    <row r="10" spans="1:31" x14ac:dyDescent="0.3">
      <c r="A10" s="302"/>
      <c r="B10" s="57" t="s">
        <v>19</v>
      </c>
      <c r="C10" s="345"/>
      <c r="D10" s="167">
        <v>4252.5</v>
      </c>
      <c r="E10" s="167"/>
      <c r="F10" s="167"/>
      <c r="G10" s="167"/>
      <c r="H10" s="167"/>
      <c r="I10" s="167"/>
      <c r="J10" s="167"/>
      <c r="K10" s="167"/>
      <c r="L10" s="167"/>
      <c r="M10" s="167"/>
      <c r="N10" s="346"/>
      <c r="O10" s="33">
        <f t="shared" si="0"/>
        <v>4252.5</v>
      </c>
    </row>
    <row r="11" spans="1:31" x14ac:dyDescent="0.3">
      <c r="A11" s="302"/>
      <c r="B11" s="57" t="s">
        <v>308</v>
      </c>
      <c r="C11" s="345">
        <v>850.5</v>
      </c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346"/>
      <c r="O11" s="33">
        <f t="shared" si="0"/>
        <v>850.5</v>
      </c>
    </row>
    <row r="12" spans="1:31" x14ac:dyDescent="0.3">
      <c r="A12" s="302"/>
      <c r="B12" s="58" t="s">
        <v>21</v>
      </c>
      <c r="C12" s="345">
        <v>60.78</v>
      </c>
      <c r="D12" s="167">
        <v>439</v>
      </c>
      <c r="E12" s="167">
        <v>144.93</v>
      </c>
      <c r="F12" s="167">
        <v>1201.58</v>
      </c>
      <c r="G12" s="168">
        <v>378</v>
      </c>
      <c r="H12" s="167"/>
      <c r="I12" s="167"/>
      <c r="J12" s="167"/>
      <c r="K12" s="167"/>
      <c r="L12" s="167"/>
      <c r="M12" s="167"/>
      <c r="N12" s="346"/>
      <c r="O12" s="33">
        <f t="shared" si="0"/>
        <v>2224.29</v>
      </c>
    </row>
    <row r="13" spans="1:31" x14ac:dyDescent="0.3">
      <c r="A13" s="302"/>
      <c r="B13" s="57" t="s">
        <v>22</v>
      </c>
      <c r="C13" s="345">
        <v>2109.29</v>
      </c>
      <c r="D13" s="167">
        <v>2109.29</v>
      </c>
      <c r="E13" s="167">
        <v>2109.29</v>
      </c>
      <c r="F13" s="167">
        <v>3327.49</v>
      </c>
      <c r="G13" s="167"/>
      <c r="H13" s="167"/>
      <c r="I13" s="167"/>
      <c r="J13" s="167"/>
      <c r="K13" s="167"/>
      <c r="L13" s="167"/>
      <c r="M13" s="167"/>
      <c r="N13" s="346"/>
      <c r="O13" s="33">
        <f t="shared" si="0"/>
        <v>9655.36</v>
      </c>
    </row>
    <row r="14" spans="1:31" x14ac:dyDescent="0.3">
      <c r="A14" s="302"/>
      <c r="B14" s="57" t="s">
        <v>24</v>
      </c>
      <c r="C14" s="345"/>
      <c r="D14" s="167"/>
      <c r="E14" s="167">
        <v>9184.1</v>
      </c>
      <c r="F14" s="167"/>
      <c r="G14" s="167"/>
      <c r="H14" s="167"/>
      <c r="I14" s="167"/>
      <c r="J14" s="167"/>
      <c r="K14" s="167"/>
      <c r="L14" s="167"/>
      <c r="M14" s="167"/>
      <c r="N14" s="346"/>
      <c r="O14" s="33">
        <f t="shared" si="0"/>
        <v>9184.1</v>
      </c>
    </row>
    <row r="15" spans="1:31" x14ac:dyDescent="0.3">
      <c r="A15" s="302"/>
      <c r="B15" s="59" t="s">
        <v>26</v>
      </c>
      <c r="C15" s="345">
        <v>5293</v>
      </c>
      <c r="D15" s="167">
        <v>5293</v>
      </c>
      <c r="E15" s="167">
        <v>5293</v>
      </c>
      <c r="F15" s="167">
        <v>5293</v>
      </c>
      <c r="G15" s="167">
        <v>5293</v>
      </c>
      <c r="H15" s="167">
        <v>5293</v>
      </c>
      <c r="I15" s="167">
        <v>5293</v>
      </c>
      <c r="J15" s="167">
        <v>5293</v>
      </c>
      <c r="K15" s="167">
        <v>5293</v>
      </c>
      <c r="L15" s="167">
        <v>5293</v>
      </c>
      <c r="M15" s="167">
        <v>5293</v>
      </c>
      <c r="N15" s="346">
        <v>5293</v>
      </c>
      <c r="O15" s="33">
        <f t="shared" si="0"/>
        <v>63516</v>
      </c>
    </row>
    <row r="16" spans="1:31" x14ac:dyDescent="0.3">
      <c r="A16" s="302"/>
      <c r="B16" s="151" t="s">
        <v>29</v>
      </c>
      <c r="C16" s="345">
        <v>545.79999999999995</v>
      </c>
      <c r="D16" s="167">
        <v>120</v>
      </c>
      <c r="E16" s="167">
        <v>2000</v>
      </c>
      <c r="F16" s="167">
        <v>550</v>
      </c>
      <c r="G16" s="167">
        <v>240</v>
      </c>
      <c r="H16" s="167"/>
      <c r="I16" s="167"/>
      <c r="J16" s="167"/>
      <c r="K16" s="167"/>
      <c r="L16" s="167"/>
      <c r="M16" s="167"/>
      <c r="N16" s="346"/>
      <c r="O16" s="33">
        <f t="shared" si="0"/>
        <v>3455.8</v>
      </c>
    </row>
    <row r="17" spans="1:31" ht="15" thickBot="1" x14ac:dyDescent="0.35">
      <c r="A17" s="303"/>
      <c r="B17" s="60"/>
      <c r="C17" s="347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348"/>
      <c r="O17" s="210">
        <f t="shared" si="0"/>
        <v>0</v>
      </c>
    </row>
    <row r="18" spans="1:31" ht="15" thickBot="1" x14ac:dyDescent="0.35">
      <c r="A18" s="24"/>
      <c r="B18" s="6"/>
      <c r="C18" s="180" t="s">
        <v>1</v>
      </c>
      <c r="D18" s="180" t="s">
        <v>2</v>
      </c>
      <c r="E18" s="180" t="s">
        <v>3</v>
      </c>
      <c r="F18" s="180" t="s">
        <v>4</v>
      </c>
      <c r="G18" s="335" t="s">
        <v>5</v>
      </c>
      <c r="H18" s="335" t="s">
        <v>6</v>
      </c>
      <c r="I18" s="335" t="s">
        <v>7</v>
      </c>
      <c r="J18" s="335" t="s">
        <v>8</v>
      </c>
      <c r="K18" s="335" t="s">
        <v>9</v>
      </c>
      <c r="L18" s="335" t="s">
        <v>10</v>
      </c>
      <c r="M18" s="335" t="s">
        <v>11</v>
      </c>
      <c r="N18" s="336" t="s">
        <v>12</v>
      </c>
      <c r="O18" s="206" t="s">
        <v>13</v>
      </c>
    </row>
    <row r="19" spans="1:31" ht="15" thickBot="1" x14ac:dyDescent="0.35">
      <c r="A19" s="320" t="s">
        <v>31</v>
      </c>
      <c r="B19" s="333"/>
      <c r="C19" s="244">
        <f t="shared" ref="C19:O19" si="1">SUM(C20:C41)</f>
        <v>2200.34</v>
      </c>
      <c r="D19" s="245">
        <f t="shared" si="1"/>
        <v>1982.39</v>
      </c>
      <c r="E19" s="268">
        <f t="shared" si="1"/>
        <v>2048.9</v>
      </c>
      <c r="F19" s="245">
        <f t="shared" si="1"/>
        <v>1925.38</v>
      </c>
      <c r="G19" s="245">
        <f t="shared" si="1"/>
        <v>1479.65</v>
      </c>
      <c r="H19" s="245">
        <f t="shared" si="1"/>
        <v>1065.5099999999998</v>
      </c>
      <c r="I19" s="245">
        <f t="shared" si="1"/>
        <v>875.31000000000006</v>
      </c>
      <c r="J19" s="245">
        <f t="shared" si="1"/>
        <v>875.31000000000006</v>
      </c>
      <c r="K19" s="245">
        <f t="shared" si="1"/>
        <v>875.31000000000006</v>
      </c>
      <c r="L19" s="245">
        <f t="shared" si="1"/>
        <v>538.02</v>
      </c>
      <c r="M19" s="245">
        <f t="shared" si="1"/>
        <v>470.35</v>
      </c>
      <c r="N19" s="246">
        <f t="shared" si="1"/>
        <v>470.37</v>
      </c>
      <c r="O19" s="240">
        <f t="shared" si="1"/>
        <v>14806.840000000002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3">
      <c r="A20" s="304" t="s">
        <v>31</v>
      </c>
      <c r="B20" s="218" t="s">
        <v>32</v>
      </c>
      <c r="C20" s="341">
        <v>114.23</v>
      </c>
      <c r="D20" s="177">
        <v>78.61</v>
      </c>
      <c r="E20" s="177">
        <v>60</v>
      </c>
      <c r="F20" s="177">
        <v>99.53</v>
      </c>
      <c r="G20" s="177">
        <v>46.5</v>
      </c>
      <c r="H20" s="177"/>
      <c r="I20" s="177"/>
      <c r="J20" s="177"/>
      <c r="K20" s="177"/>
      <c r="L20" s="177"/>
      <c r="M20" s="177"/>
      <c r="N20" s="199"/>
      <c r="O20" s="34">
        <f>SUM(C20:N20)</f>
        <v>398.87</v>
      </c>
    </row>
    <row r="21" spans="1:31" x14ac:dyDescent="0.3">
      <c r="A21" s="305"/>
      <c r="B21" s="219" t="s">
        <v>38</v>
      </c>
      <c r="C21" s="40"/>
      <c r="D21" s="169"/>
      <c r="E21" s="169">
        <v>30.27</v>
      </c>
      <c r="F21" s="169">
        <v>30.27</v>
      </c>
      <c r="G21" s="169">
        <v>30.27</v>
      </c>
      <c r="H21" s="169"/>
      <c r="I21" s="169"/>
      <c r="J21" s="169"/>
      <c r="K21" s="169"/>
      <c r="L21" s="169"/>
      <c r="M21" s="169"/>
      <c r="N21" s="28"/>
      <c r="O21" s="34">
        <f>SUM(C21:N21)</f>
        <v>90.81</v>
      </c>
    </row>
    <row r="22" spans="1:31" x14ac:dyDescent="0.3">
      <c r="A22" s="305"/>
      <c r="B22" s="219" t="s">
        <v>39</v>
      </c>
      <c r="C22" s="40">
        <v>232.05</v>
      </c>
      <c r="D22" s="169">
        <v>291.88</v>
      </c>
      <c r="E22" s="169">
        <v>711.6</v>
      </c>
      <c r="F22" s="169">
        <v>294.45</v>
      </c>
      <c r="G22" s="169">
        <v>317.74</v>
      </c>
      <c r="H22" s="169">
        <v>50.72</v>
      </c>
      <c r="I22" s="169">
        <v>10.82</v>
      </c>
      <c r="J22" s="169">
        <v>10.82</v>
      </c>
      <c r="K22" s="169">
        <v>10.82</v>
      </c>
      <c r="L22" s="169">
        <v>10.82</v>
      </c>
      <c r="M22" s="169">
        <v>10.82</v>
      </c>
      <c r="N22" s="169">
        <v>10.82</v>
      </c>
      <c r="O22" s="34">
        <f>SUM(C22:N22)</f>
        <v>1963.36</v>
      </c>
    </row>
    <row r="23" spans="1:31" x14ac:dyDescent="0.3">
      <c r="A23" s="305"/>
      <c r="B23" s="219" t="s">
        <v>278</v>
      </c>
      <c r="C23" s="40">
        <v>309.33999999999997</v>
      </c>
      <c r="D23" s="169">
        <v>199.34</v>
      </c>
      <c r="E23" s="169"/>
      <c r="F23" s="169"/>
      <c r="G23" s="169"/>
      <c r="H23" s="169"/>
      <c r="I23" s="169"/>
      <c r="J23" s="169"/>
      <c r="K23" s="169"/>
      <c r="L23" s="169"/>
      <c r="M23" s="169"/>
      <c r="N23" s="28"/>
      <c r="O23" s="34">
        <f>SUM(C23:N23)</f>
        <v>508.67999999999995</v>
      </c>
    </row>
    <row r="24" spans="1:31" x14ac:dyDescent="0.3">
      <c r="A24" s="305"/>
      <c r="B24" s="219" t="s">
        <v>240</v>
      </c>
      <c r="C24" s="40">
        <v>140.54</v>
      </c>
      <c r="D24" s="169">
        <v>140.54</v>
      </c>
      <c r="E24" s="169">
        <v>140.54</v>
      </c>
      <c r="F24" s="169">
        <v>114.85</v>
      </c>
      <c r="G24" s="169">
        <v>114.85</v>
      </c>
      <c r="H24" s="169">
        <v>114.85</v>
      </c>
      <c r="I24" s="169">
        <v>30.47</v>
      </c>
      <c r="J24" s="169">
        <v>30.47</v>
      </c>
      <c r="K24" s="169">
        <v>30.47</v>
      </c>
      <c r="L24" s="169"/>
      <c r="M24" s="169"/>
      <c r="N24" s="28"/>
      <c r="O24" s="34">
        <f t="shared" ref="O24:O41" si="2">SUM(C24:N24)</f>
        <v>857.58000000000015</v>
      </c>
    </row>
    <row r="25" spans="1:31" x14ac:dyDescent="0.3">
      <c r="A25" s="305"/>
      <c r="B25" s="220" t="s">
        <v>279</v>
      </c>
      <c r="C25" s="40">
        <v>12.44</v>
      </c>
      <c r="D25" s="169">
        <v>12.44</v>
      </c>
      <c r="E25" s="169">
        <v>12.44</v>
      </c>
      <c r="F25" s="169">
        <v>12.44</v>
      </c>
      <c r="G25" s="169">
        <v>12.44</v>
      </c>
      <c r="H25" s="169">
        <v>12.44</v>
      </c>
      <c r="I25" s="169">
        <v>12.44</v>
      </c>
      <c r="J25" s="169">
        <v>12.44</v>
      </c>
      <c r="K25" s="169">
        <v>12.44</v>
      </c>
      <c r="L25" s="169"/>
      <c r="M25" s="169"/>
      <c r="N25" s="28"/>
      <c r="O25" s="34">
        <f t="shared" si="2"/>
        <v>111.96</v>
      </c>
    </row>
    <row r="26" spans="1:31" x14ac:dyDescent="0.3">
      <c r="A26" s="305"/>
      <c r="B26" s="219" t="s">
        <v>41</v>
      </c>
      <c r="C26" s="40">
        <v>420.61</v>
      </c>
      <c r="D26" s="169">
        <v>353.45</v>
      </c>
      <c r="E26" s="169">
        <v>272.92</v>
      </c>
      <c r="F26" s="169">
        <v>390</v>
      </c>
      <c r="G26" s="169"/>
      <c r="H26" s="169"/>
      <c r="I26" s="169"/>
      <c r="J26" s="169"/>
      <c r="K26" s="169"/>
      <c r="L26" s="169"/>
      <c r="M26" s="169"/>
      <c r="N26" s="28"/>
      <c r="O26" s="34">
        <f t="shared" si="2"/>
        <v>1436.98</v>
      </c>
    </row>
    <row r="27" spans="1:31" x14ac:dyDescent="0.3">
      <c r="A27" s="305"/>
      <c r="B27" s="219" t="s">
        <v>44</v>
      </c>
      <c r="C27" s="40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28"/>
      <c r="O27" s="34">
        <f t="shared" si="2"/>
        <v>0</v>
      </c>
    </row>
    <row r="28" spans="1:31" x14ac:dyDescent="0.3">
      <c r="A28" s="305"/>
      <c r="B28" s="219" t="s">
        <v>236</v>
      </c>
      <c r="C28" s="40">
        <v>99.95</v>
      </c>
      <c r="D28" s="169">
        <v>99.95</v>
      </c>
      <c r="E28" s="169">
        <v>99.95</v>
      </c>
      <c r="F28" s="169">
        <v>99.95</v>
      </c>
      <c r="G28" s="169">
        <v>99.95</v>
      </c>
      <c r="H28" s="169">
        <v>99.95</v>
      </c>
      <c r="I28" s="169">
        <v>99.95</v>
      </c>
      <c r="J28" s="169">
        <v>99.95</v>
      </c>
      <c r="K28" s="169">
        <v>99.95</v>
      </c>
      <c r="L28" s="169">
        <v>99.95</v>
      </c>
      <c r="M28" s="169">
        <v>99.95</v>
      </c>
      <c r="N28" s="28">
        <v>99.95</v>
      </c>
      <c r="O28" s="34">
        <f t="shared" si="2"/>
        <v>1199.4000000000003</v>
      </c>
    </row>
    <row r="29" spans="1:31" x14ac:dyDescent="0.3">
      <c r="A29" s="305"/>
      <c r="B29" s="219" t="s">
        <v>47</v>
      </c>
      <c r="C29" s="40"/>
      <c r="D29" s="169">
        <v>85</v>
      </c>
      <c r="E29" s="169"/>
      <c r="F29" s="169"/>
      <c r="G29" s="169"/>
      <c r="H29" s="169"/>
      <c r="I29" s="169"/>
      <c r="J29" s="169"/>
      <c r="K29" s="169"/>
      <c r="L29" s="169"/>
      <c r="M29" s="169"/>
      <c r="N29" s="28"/>
      <c r="O29" s="34">
        <f t="shared" si="2"/>
        <v>85</v>
      </c>
    </row>
    <row r="30" spans="1:31" x14ac:dyDescent="0.3">
      <c r="A30" s="305"/>
      <c r="B30" s="219" t="s">
        <v>280</v>
      </c>
      <c r="C30" s="40">
        <v>150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28"/>
      <c r="O30" s="34">
        <f t="shared" si="2"/>
        <v>150</v>
      </c>
    </row>
    <row r="31" spans="1:31" x14ac:dyDescent="0.3">
      <c r="A31" s="305"/>
      <c r="B31" s="219" t="s">
        <v>281</v>
      </c>
      <c r="C31" s="40">
        <v>24.9</v>
      </c>
      <c r="D31" s="169">
        <v>24.9</v>
      </c>
      <c r="E31" s="169">
        <v>24.9</v>
      </c>
      <c r="F31" s="169">
        <v>24.9</v>
      </c>
      <c r="G31" s="169">
        <v>24.9</v>
      </c>
      <c r="H31" s="169">
        <v>24.9</v>
      </c>
      <c r="I31" s="169"/>
      <c r="J31" s="169"/>
      <c r="K31" s="169"/>
      <c r="L31" s="169"/>
      <c r="M31" s="169"/>
      <c r="N31" s="28"/>
      <c r="O31" s="34">
        <f t="shared" si="2"/>
        <v>149.4</v>
      </c>
    </row>
    <row r="32" spans="1:31" x14ac:dyDescent="0.3">
      <c r="A32" s="305"/>
      <c r="B32" s="219" t="s">
        <v>48</v>
      </c>
      <c r="C32" s="40">
        <v>179.99</v>
      </c>
      <c r="D32" s="169">
        <v>179.99</v>
      </c>
      <c r="E32" s="169">
        <v>179.99</v>
      </c>
      <c r="F32" s="169">
        <v>164.99</v>
      </c>
      <c r="G32" s="169">
        <v>164.99</v>
      </c>
      <c r="H32" s="169"/>
      <c r="I32" s="169"/>
      <c r="J32" s="169"/>
      <c r="K32" s="169"/>
      <c r="L32" s="169"/>
      <c r="M32" s="169"/>
      <c r="N32" s="28"/>
      <c r="O32" s="34">
        <f t="shared" si="2"/>
        <v>869.95</v>
      </c>
    </row>
    <row r="33" spans="1:31" x14ac:dyDescent="0.3">
      <c r="A33" s="305"/>
      <c r="B33" s="219" t="s">
        <v>237</v>
      </c>
      <c r="C33" s="40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28"/>
      <c r="O33" s="34">
        <f t="shared" si="2"/>
        <v>0</v>
      </c>
    </row>
    <row r="34" spans="1:31" x14ac:dyDescent="0.3">
      <c r="A34" s="305"/>
      <c r="B34" s="221" t="s">
        <v>282</v>
      </c>
      <c r="C34" s="40">
        <v>357.08</v>
      </c>
      <c r="D34" s="169">
        <v>357.08</v>
      </c>
      <c r="E34" s="169">
        <v>357.08</v>
      </c>
      <c r="F34" s="169">
        <v>357.08</v>
      </c>
      <c r="G34" s="169">
        <v>357.08</v>
      </c>
      <c r="H34" s="169">
        <v>451.72</v>
      </c>
      <c r="I34" s="169">
        <v>451.72</v>
      </c>
      <c r="J34" s="169">
        <v>451.72</v>
      </c>
      <c r="K34" s="169">
        <v>451.72</v>
      </c>
      <c r="L34" s="169">
        <v>187.32</v>
      </c>
      <c r="M34" s="169">
        <v>187.3</v>
      </c>
      <c r="N34" s="28">
        <v>187.32</v>
      </c>
      <c r="O34" s="34">
        <f t="shared" si="2"/>
        <v>4154.2200000000012</v>
      </c>
    </row>
    <row r="35" spans="1:31" x14ac:dyDescent="0.3">
      <c r="A35" s="305"/>
      <c r="B35" s="221" t="s">
        <v>241</v>
      </c>
      <c r="C35" s="40">
        <v>34.9</v>
      </c>
      <c r="D35" s="169">
        <v>34.9</v>
      </c>
      <c r="E35" s="169">
        <v>34.9</v>
      </c>
      <c r="F35" s="169">
        <v>34.9</v>
      </c>
      <c r="G35" s="169"/>
      <c r="H35" s="169"/>
      <c r="I35" s="169"/>
      <c r="J35" s="169"/>
      <c r="K35" s="169"/>
      <c r="L35" s="169"/>
      <c r="M35" s="169"/>
      <c r="N35" s="28"/>
      <c r="O35" s="34">
        <f t="shared" si="2"/>
        <v>139.6</v>
      </c>
    </row>
    <row r="36" spans="1:31" x14ac:dyDescent="0.3">
      <c r="A36" s="305"/>
      <c r="B36" s="220" t="s">
        <v>244</v>
      </c>
      <c r="C36" s="40">
        <v>41.02</v>
      </c>
      <c r="D36" s="169">
        <v>41.02</v>
      </c>
      <c r="E36" s="169">
        <v>41.02</v>
      </c>
      <c r="F36" s="169">
        <v>41.02</v>
      </c>
      <c r="G36" s="169">
        <v>41.02</v>
      </c>
      <c r="H36" s="169">
        <v>41.02</v>
      </c>
      <c r="I36" s="169"/>
      <c r="J36" s="169"/>
      <c r="K36" s="169"/>
      <c r="L36" s="169"/>
      <c r="M36" s="169"/>
      <c r="N36" s="28"/>
      <c r="O36" s="34">
        <f t="shared" si="2"/>
        <v>246.12000000000003</v>
      </c>
    </row>
    <row r="37" spans="1:31" x14ac:dyDescent="0.3">
      <c r="A37" s="305"/>
      <c r="B37" s="220" t="s">
        <v>110</v>
      </c>
      <c r="C37" s="40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28"/>
      <c r="O37" s="34">
        <f t="shared" si="2"/>
        <v>0</v>
      </c>
    </row>
    <row r="38" spans="1:31" x14ac:dyDescent="0.3">
      <c r="A38" s="305"/>
      <c r="B38" s="219" t="s">
        <v>53</v>
      </c>
      <c r="C38" s="40">
        <v>83.29</v>
      </c>
      <c r="D38" s="169">
        <v>83.29</v>
      </c>
      <c r="E38" s="169">
        <v>83.29</v>
      </c>
      <c r="F38" s="169"/>
      <c r="G38" s="169"/>
      <c r="H38" s="169"/>
      <c r="I38" s="169"/>
      <c r="J38" s="169"/>
      <c r="K38" s="169"/>
      <c r="L38" s="169"/>
      <c r="M38" s="169"/>
      <c r="N38" s="28"/>
      <c r="O38" s="34">
        <f t="shared" si="2"/>
        <v>249.87</v>
      </c>
    </row>
    <row r="39" spans="1:31" x14ac:dyDescent="0.3">
      <c r="A39" s="305"/>
      <c r="B39" s="220" t="s">
        <v>283</v>
      </c>
      <c r="C39" s="40"/>
      <c r="D39" s="169"/>
      <c r="E39" s="169"/>
      <c r="F39" s="169">
        <v>261</v>
      </c>
      <c r="G39" s="169">
        <v>67.650000000000006</v>
      </c>
      <c r="H39" s="169">
        <v>67.650000000000006</v>
      </c>
      <c r="I39" s="169">
        <v>67.650000000000006</v>
      </c>
      <c r="J39" s="169">
        <v>67.650000000000006</v>
      </c>
      <c r="K39" s="169">
        <v>67.650000000000006</v>
      </c>
      <c r="L39" s="169">
        <v>67.650000000000006</v>
      </c>
      <c r="M39" s="169"/>
      <c r="N39" s="28"/>
      <c r="O39" s="34">
        <f t="shared" si="2"/>
        <v>666.89999999999986</v>
      </c>
    </row>
    <row r="40" spans="1:31" x14ac:dyDescent="0.3">
      <c r="A40" s="305"/>
      <c r="B40" s="222" t="s">
        <v>306</v>
      </c>
      <c r="C40" s="40"/>
      <c r="D40" s="169"/>
      <c r="E40" s="169"/>
      <c r="F40" s="169"/>
      <c r="G40" s="169">
        <v>202.26</v>
      </c>
      <c r="H40" s="169">
        <v>202.26</v>
      </c>
      <c r="I40" s="169">
        <v>202.26</v>
      </c>
      <c r="J40" s="169">
        <v>202.26</v>
      </c>
      <c r="K40" s="169">
        <v>202.26</v>
      </c>
      <c r="L40" s="169">
        <v>172.28</v>
      </c>
      <c r="M40" s="169">
        <v>172.28</v>
      </c>
      <c r="N40" s="28">
        <v>172.28</v>
      </c>
      <c r="O40" s="34">
        <f t="shared" si="2"/>
        <v>1528.1399999999999</v>
      </c>
    </row>
    <row r="41" spans="1:31" ht="15" thickBot="1" x14ac:dyDescent="0.35">
      <c r="A41" s="306"/>
      <c r="B41" s="223"/>
      <c r="C41" s="40"/>
      <c r="D41" s="169"/>
      <c r="E41" s="169"/>
      <c r="F41" s="169"/>
      <c r="G41" s="238"/>
      <c r="H41" s="238"/>
      <c r="I41" s="238"/>
      <c r="J41" s="238"/>
      <c r="K41" s="238"/>
      <c r="L41" s="238"/>
      <c r="M41" s="238"/>
      <c r="N41" s="239"/>
      <c r="O41" s="243">
        <f t="shared" si="2"/>
        <v>0</v>
      </c>
    </row>
    <row r="42" spans="1:31" ht="15" thickBot="1" x14ac:dyDescent="0.35">
      <c r="A42" s="24"/>
      <c r="B42" s="6"/>
      <c r="C42" s="180" t="s">
        <v>1</v>
      </c>
      <c r="D42" s="180" t="s">
        <v>2</v>
      </c>
      <c r="E42" s="180" t="s">
        <v>3</v>
      </c>
      <c r="F42" s="180" t="s">
        <v>4</v>
      </c>
      <c r="G42" s="241" t="s">
        <v>5</v>
      </c>
      <c r="H42" s="241" t="s">
        <v>6</v>
      </c>
      <c r="I42" s="241" t="s">
        <v>7</v>
      </c>
      <c r="J42" s="241" t="s">
        <v>8</v>
      </c>
      <c r="K42" s="241" t="s">
        <v>9</v>
      </c>
      <c r="L42" s="241" t="s">
        <v>10</v>
      </c>
      <c r="M42" s="241" t="s">
        <v>11</v>
      </c>
      <c r="N42" s="242" t="s">
        <v>12</v>
      </c>
      <c r="O42" s="206" t="s">
        <v>13</v>
      </c>
    </row>
    <row r="43" spans="1:31" ht="15" thickBot="1" x14ac:dyDescent="0.35">
      <c r="A43" s="283" t="s">
        <v>56</v>
      </c>
      <c r="B43" s="323"/>
      <c r="C43" s="39">
        <f>SUM(C44:C54)</f>
        <v>1478.18</v>
      </c>
      <c r="D43" s="183">
        <f>SUM(D44:D54)</f>
        <v>914.08</v>
      </c>
      <c r="E43" s="269">
        <f>SUM(E44:E54)</f>
        <v>932.53999999999985</v>
      </c>
      <c r="F43" s="183">
        <f>SUM(F44:F54)</f>
        <v>1267.1500000000001</v>
      </c>
      <c r="G43" s="183">
        <f>SUM(G44:G54)</f>
        <v>667.2399999999999</v>
      </c>
      <c r="H43" s="183">
        <f>SUM(H44:H54)</f>
        <v>389.83</v>
      </c>
      <c r="I43" s="183">
        <f>SUM(I44:I54)</f>
        <v>334.23</v>
      </c>
      <c r="J43" s="183">
        <f>SUM(J44:J54)</f>
        <v>168.89999999999998</v>
      </c>
      <c r="K43" s="183">
        <f>SUM(K44:K54)</f>
        <v>10.67</v>
      </c>
      <c r="L43" s="183">
        <f>SUM(L44:L54)</f>
        <v>10.67</v>
      </c>
      <c r="M43" s="183">
        <f>SUM(M44:M54)</f>
        <v>10.67</v>
      </c>
      <c r="N43" s="204">
        <f>SUM(N44:N54)</f>
        <v>10.67</v>
      </c>
      <c r="O43" s="32">
        <f>SUM(O44:O54)</f>
        <v>6194.829999999999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3">
      <c r="A44" s="307" t="s">
        <v>56</v>
      </c>
      <c r="B44" s="266" t="s">
        <v>57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7"/>
      <c r="O44" s="33">
        <f t="shared" ref="O44:O54" si="3">SUM(C44:N44)</f>
        <v>0</v>
      </c>
    </row>
    <row r="45" spans="1:31" x14ac:dyDescent="0.3">
      <c r="A45" s="307"/>
      <c r="B45" s="224" t="s">
        <v>284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28"/>
      <c r="O45" s="33">
        <f t="shared" si="3"/>
        <v>0</v>
      </c>
    </row>
    <row r="46" spans="1:31" x14ac:dyDescent="0.3">
      <c r="A46" s="307"/>
      <c r="B46" s="224" t="s">
        <v>60</v>
      </c>
      <c r="C46" s="169">
        <v>763.44</v>
      </c>
      <c r="D46" s="169">
        <v>585.75</v>
      </c>
      <c r="E46" s="169">
        <v>400.89</v>
      </c>
      <c r="F46" s="169">
        <v>673.55</v>
      </c>
      <c r="G46" s="169">
        <v>498.34</v>
      </c>
      <c r="H46" s="169">
        <v>220.93</v>
      </c>
      <c r="I46" s="169">
        <v>165.33</v>
      </c>
      <c r="J46" s="169"/>
      <c r="K46" s="169"/>
      <c r="L46" s="169"/>
      <c r="M46" s="169"/>
      <c r="N46" s="28"/>
      <c r="O46" s="33">
        <f t="shared" si="3"/>
        <v>3308.23</v>
      </c>
    </row>
    <row r="47" spans="1:31" x14ac:dyDescent="0.3">
      <c r="A47" s="307"/>
      <c r="B47" s="224" t="s">
        <v>249</v>
      </c>
      <c r="C47" s="169">
        <v>158.22999999999999</v>
      </c>
      <c r="D47" s="169">
        <v>158.22999999999999</v>
      </c>
      <c r="E47" s="169">
        <v>158.22999999999999</v>
      </c>
      <c r="F47" s="169">
        <v>158.22999999999999</v>
      </c>
      <c r="G47" s="169">
        <v>158.22999999999999</v>
      </c>
      <c r="H47" s="169">
        <v>158.22999999999999</v>
      </c>
      <c r="I47" s="169">
        <v>158.22999999999999</v>
      </c>
      <c r="J47" s="169">
        <v>158.22999999999999</v>
      </c>
      <c r="K47" s="169"/>
      <c r="L47" s="169"/>
      <c r="M47" s="169"/>
      <c r="N47" s="28"/>
      <c r="O47" s="33">
        <f t="shared" si="3"/>
        <v>1265.8399999999999</v>
      </c>
    </row>
    <row r="48" spans="1:31" x14ac:dyDescent="0.3">
      <c r="A48" s="307"/>
      <c r="B48" s="224" t="s">
        <v>63</v>
      </c>
      <c r="C48" s="169">
        <v>331.7</v>
      </c>
      <c r="D48" s="169">
        <v>170.1</v>
      </c>
      <c r="E48" s="169">
        <v>331.7</v>
      </c>
      <c r="F48" s="169">
        <v>331.7</v>
      </c>
      <c r="G48" s="169"/>
      <c r="H48" s="169"/>
      <c r="I48" s="169"/>
      <c r="J48" s="169"/>
      <c r="K48" s="169"/>
      <c r="L48" s="169"/>
      <c r="M48" s="169"/>
      <c r="N48" s="28"/>
      <c r="O48" s="33">
        <f t="shared" si="3"/>
        <v>1165.2</v>
      </c>
    </row>
    <row r="49" spans="1:31" x14ac:dyDescent="0.3">
      <c r="A49" s="307"/>
      <c r="B49" s="224" t="s">
        <v>64</v>
      </c>
      <c r="C49" s="169">
        <v>224.81</v>
      </c>
      <c r="D49" s="169"/>
      <c r="E49" s="169">
        <v>31.05</v>
      </c>
      <c r="F49" s="169">
        <v>93</v>
      </c>
      <c r="G49" s="169"/>
      <c r="H49" s="169"/>
      <c r="I49" s="169"/>
      <c r="J49" s="169"/>
      <c r="K49" s="169"/>
      <c r="L49" s="169"/>
      <c r="M49" s="169"/>
      <c r="N49" s="28"/>
      <c r="O49" s="33">
        <f t="shared" si="3"/>
        <v>348.86</v>
      </c>
    </row>
    <row r="50" spans="1:31" x14ac:dyDescent="0.3">
      <c r="A50" s="307"/>
      <c r="B50" s="224" t="s">
        <v>285</v>
      </c>
      <c r="C50" s="169"/>
      <c r="D50" s="169"/>
      <c r="E50" s="169">
        <v>10.67</v>
      </c>
      <c r="F50" s="169">
        <v>10.67</v>
      </c>
      <c r="G50" s="169">
        <v>10.67</v>
      </c>
      <c r="H50" s="169">
        <v>10.67</v>
      </c>
      <c r="I50" s="169">
        <v>10.67</v>
      </c>
      <c r="J50" s="169">
        <v>10.67</v>
      </c>
      <c r="K50" s="169">
        <v>10.67</v>
      </c>
      <c r="L50" s="169">
        <v>10.67</v>
      </c>
      <c r="M50" s="169">
        <v>10.67</v>
      </c>
      <c r="N50" s="28">
        <v>10.67</v>
      </c>
      <c r="O50" s="33">
        <f t="shared" si="3"/>
        <v>106.7</v>
      </c>
    </row>
    <row r="51" spans="1:31" x14ac:dyDescent="0.3">
      <c r="A51" s="307"/>
      <c r="B51" s="226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33">
        <f t="shared" si="3"/>
        <v>0</v>
      </c>
    </row>
    <row r="52" spans="1:31" x14ac:dyDescent="0.3">
      <c r="A52" s="307"/>
      <c r="B52" s="225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28"/>
      <c r="O52" s="33">
        <f t="shared" si="3"/>
        <v>0</v>
      </c>
    </row>
    <row r="53" spans="1:31" x14ac:dyDescent="0.3">
      <c r="A53" s="307"/>
      <c r="B53" s="226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28"/>
      <c r="O53" s="33">
        <f t="shared" si="3"/>
        <v>0</v>
      </c>
    </row>
    <row r="54" spans="1:31" ht="15" thickBot="1" x14ac:dyDescent="0.35">
      <c r="A54" s="308"/>
      <c r="B54" s="227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9"/>
      <c r="O54" s="46">
        <f t="shared" si="3"/>
        <v>0</v>
      </c>
    </row>
    <row r="55" spans="1:31" ht="15" thickBot="1" x14ac:dyDescent="0.35">
      <c r="A55" s="24"/>
      <c r="B55" s="6"/>
      <c r="C55" s="180" t="s">
        <v>1</v>
      </c>
      <c r="D55" s="180" t="s">
        <v>2</v>
      </c>
      <c r="E55" s="180" t="s">
        <v>3</v>
      </c>
      <c r="F55" s="180" t="s">
        <v>4</v>
      </c>
      <c r="G55" s="241" t="s">
        <v>5</v>
      </c>
      <c r="H55" s="241" t="s">
        <v>6</v>
      </c>
      <c r="I55" s="241" t="s">
        <v>7</v>
      </c>
      <c r="J55" s="241" t="s">
        <v>8</v>
      </c>
      <c r="K55" s="241" t="s">
        <v>9</v>
      </c>
      <c r="L55" s="241" t="s">
        <v>10</v>
      </c>
      <c r="M55" s="241" t="s">
        <v>11</v>
      </c>
      <c r="N55" s="242" t="s">
        <v>12</v>
      </c>
      <c r="O55" s="206" t="s">
        <v>13</v>
      </c>
    </row>
    <row r="56" spans="1:31" ht="15" thickBot="1" x14ac:dyDescent="0.35">
      <c r="A56" s="283" t="s">
        <v>68</v>
      </c>
      <c r="B56" s="323"/>
      <c r="C56" s="39">
        <f t="shared" ref="C56:O56" si="4">SUM(C57:C64)</f>
        <v>330.8</v>
      </c>
      <c r="D56" s="183">
        <f t="shared" si="4"/>
        <v>161.26999999999998</v>
      </c>
      <c r="E56" s="269">
        <f t="shared" si="4"/>
        <v>197.70999999999998</v>
      </c>
      <c r="F56" s="183">
        <f t="shared" si="4"/>
        <v>223.88</v>
      </c>
      <c r="G56" s="183">
        <f t="shared" si="4"/>
        <v>110.46</v>
      </c>
      <c r="H56" s="183">
        <f t="shared" si="4"/>
        <v>45.46</v>
      </c>
      <c r="I56" s="183">
        <f t="shared" si="4"/>
        <v>38</v>
      </c>
      <c r="J56" s="183">
        <f t="shared" si="4"/>
        <v>38</v>
      </c>
      <c r="K56" s="183">
        <f t="shared" si="4"/>
        <v>38</v>
      </c>
      <c r="L56" s="183">
        <f t="shared" si="4"/>
        <v>38</v>
      </c>
      <c r="M56" s="183">
        <f t="shared" si="4"/>
        <v>38</v>
      </c>
      <c r="N56" s="204">
        <f t="shared" si="4"/>
        <v>38</v>
      </c>
      <c r="O56" s="32">
        <f t="shared" si="4"/>
        <v>1297.58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x14ac:dyDescent="0.3">
      <c r="A57" s="309" t="s">
        <v>68</v>
      </c>
      <c r="B57" s="228" t="s">
        <v>286</v>
      </c>
      <c r="C57" s="236">
        <v>38</v>
      </c>
      <c r="D57" s="236">
        <v>38</v>
      </c>
      <c r="E57" s="236">
        <v>38</v>
      </c>
      <c r="F57" s="236">
        <v>38</v>
      </c>
      <c r="G57" s="236">
        <v>38</v>
      </c>
      <c r="H57" s="236">
        <v>38</v>
      </c>
      <c r="I57" s="236">
        <v>38</v>
      </c>
      <c r="J57" s="236">
        <v>38</v>
      </c>
      <c r="K57" s="236">
        <v>38</v>
      </c>
      <c r="L57" s="236">
        <v>38</v>
      </c>
      <c r="M57" s="236">
        <v>38</v>
      </c>
      <c r="N57" s="237">
        <v>38</v>
      </c>
      <c r="O57" s="33">
        <f t="shared" ref="O57:O64" si="5">SUM(C57:N57)</f>
        <v>456</v>
      </c>
    </row>
    <row r="58" spans="1:31" x14ac:dyDescent="0.3">
      <c r="A58" s="309"/>
      <c r="B58" s="228" t="s">
        <v>287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28"/>
      <c r="O58" s="33">
        <f t="shared" si="5"/>
        <v>0</v>
      </c>
    </row>
    <row r="59" spans="1:31" x14ac:dyDescent="0.3">
      <c r="A59" s="309"/>
      <c r="B59" s="229" t="s">
        <v>288</v>
      </c>
      <c r="C59" s="169"/>
      <c r="D59" s="169"/>
      <c r="E59" s="169">
        <v>77.25</v>
      </c>
      <c r="F59" s="169"/>
      <c r="G59" s="169">
        <v>65</v>
      </c>
      <c r="H59" s="169"/>
      <c r="I59" s="169"/>
      <c r="J59" s="169"/>
      <c r="K59" s="169"/>
      <c r="L59" s="169"/>
      <c r="M59" s="169"/>
      <c r="N59" s="28"/>
      <c r="O59" s="33">
        <f t="shared" si="5"/>
        <v>142.25</v>
      </c>
    </row>
    <row r="60" spans="1:31" x14ac:dyDescent="0.3">
      <c r="A60" s="309"/>
      <c r="B60" s="230" t="s">
        <v>71</v>
      </c>
      <c r="C60" s="169">
        <v>292.8</v>
      </c>
      <c r="D60" s="169">
        <v>123.27</v>
      </c>
      <c r="E60" s="169">
        <v>82.46</v>
      </c>
      <c r="F60" s="169">
        <v>185.88</v>
      </c>
      <c r="G60" s="169">
        <v>7.46</v>
      </c>
      <c r="H60" s="169">
        <v>7.46</v>
      </c>
      <c r="I60" s="169"/>
      <c r="J60" s="169"/>
      <c r="K60" s="169"/>
      <c r="L60" s="169"/>
      <c r="M60" s="169"/>
      <c r="N60" s="28"/>
      <c r="O60" s="33">
        <f t="shared" si="5"/>
        <v>699.33</v>
      </c>
    </row>
    <row r="61" spans="1:31" x14ac:dyDescent="0.3">
      <c r="A61" s="309"/>
      <c r="B61" s="22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28"/>
      <c r="O61" s="33">
        <f t="shared" si="5"/>
        <v>0</v>
      </c>
    </row>
    <row r="62" spans="1:31" x14ac:dyDescent="0.3">
      <c r="A62" s="309"/>
      <c r="B62" s="22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28"/>
      <c r="O62" s="33">
        <f t="shared" si="5"/>
        <v>0</v>
      </c>
    </row>
    <row r="63" spans="1:31" x14ac:dyDescent="0.3">
      <c r="A63" s="309"/>
      <c r="B63" s="22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28"/>
      <c r="O63" s="33">
        <f t="shared" si="5"/>
        <v>0</v>
      </c>
    </row>
    <row r="64" spans="1:31" ht="15" thickBot="1" x14ac:dyDescent="0.35">
      <c r="A64" s="310"/>
      <c r="B64" s="231"/>
      <c r="C64" s="169"/>
      <c r="D64" s="169"/>
      <c r="E64" s="169"/>
      <c r="F64" s="169"/>
      <c r="G64" s="238"/>
      <c r="H64" s="238"/>
      <c r="I64" s="238"/>
      <c r="J64" s="238"/>
      <c r="K64" s="238"/>
      <c r="L64" s="238"/>
      <c r="M64" s="238"/>
      <c r="N64" s="239"/>
      <c r="O64" s="46">
        <f t="shared" si="5"/>
        <v>0</v>
      </c>
    </row>
    <row r="65" spans="1:31" ht="15" thickBot="1" x14ac:dyDescent="0.35">
      <c r="A65" s="24"/>
      <c r="B65" s="6"/>
      <c r="C65" s="180" t="s">
        <v>1</v>
      </c>
      <c r="D65" s="180" t="s">
        <v>2</v>
      </c>
      <c r="E65" s="180" t="s">
        <v>3</v>
      </c>
      <c r="F65" s="180" t="s">
        <v>4</v>
      </c>
      <c r="G65" s="241" t="s">
        <v>5</v>
      </c>
      <c r="H65" s="241" t="s">
        <v>6</v>
      </c>
      <c r="I65" s="241" t="s">
        <v>7</v>
      </c>
      <c r="J65" s="241" t="s">
        <v>8</v>
      </c>
      <c r="K65" s="241" t="s">
        <v>9</v>
      </c>
      <c r="L65" s="241" t="s">
        <v>10</v>
      </c>
      <c r="M65" s="241" t="s">
        <v>11</v>
      </c>
      <c r="N65" s="242" t="s">
        <v>12</v>
      </c>
      <c r="O65" s="206" t="s">
        <v>13</v>
      </c>
    </row>
    <row r="66" spans="1:31" ht="15" thickBot="1" x14ac:dyDescent="0.35">
      <c r="A66" s="283" t="s">
        <v>72</v>
      </c>
      <c r="B66" s="323"/>
      <c r="C66" s="247">
        <f t="shared" ref="C66:N66" si="6">SUM(C67:C81)</f>
        <v>295.38</v>
      </c>
      <c r="D66" s="183">
        <f t="shared" si="6"/>
        <v>569.48</v>
      </c>
      <c r="E66" s="269">
        <f t="shared" si="6"/>
        <v>769.62</v>
      </c>
      <c r="F66" s="183">
        <f t="shared" si="6"/>
        <v>508.23999999999995</v>
      </c>
      <c r="G66" s="183">
        <f t="shared" si="6"/>
        <v>651.48</v>
      </c>
      <c r="H66" s="183">
        <f t="shared" si="6"/>
        <v>435.9</v>
      </c>
      <c r="I66" s="183">
        <f t="shared" si="6"/>
        <v>470.9</v>
      </c>
      <c r="J66" s="183">
        <f t="shared" si="6"/>
        <v>411.9</v>
      </c>
      <c r="K66" s="183">
        <f t="shared" si="6"/>
        <v>570.9</v>
      </c>
      <c r="L66" s="183">
        <f t="shared" si="6"/>
        <v>441.9</v>
      </c>
      <c r="M66" s="183">
        <f t="shared" si="6"/>
        <v>423.9</v>
      </c>
      <c r="N66" s="204">
        <f t="shared" si="6"/>
        <v>445.9</v>
      </c>
      <c r="O66" s="32">
        <f t="shared" ref="O66:O81" si="7">SUM(C66:N66)</f>
        <v>5995.4999999999982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3">
      <c r="A67" s="328" t="s">
        <v>72</v>
      </c>
      <c r="B67" s="248" t="s">
        <v>253</v>
      </c>
      <c r="C67" s="236">
        <v>43.38</v>
      </c>
      <c r="D67" s="236">
        <v>43.38</v>
      </c>
      <c r="E67" s="236">
        <v>106.02</v>
      </c>
      <c r="F67" s="236">
        <v>285.89999999999998</v>
      </c>
      <c r="G67" s="177">
        <v>285.89999999999998</v>
      </c>
      <c r="H67" s="177">
        <v>285.89999999999998</v>
      </c>
      <c r="I67" s="177">
        <v>285.89999999999998</v>
      </c>
      <c r="J67" s="177">
        <v>285.89999999999998</v>
      </c>
      <c r="K67" s="177">
        <v>285.89999999999998</v>
      </c>
      <c r="L67" s="177">
        <v>285.89999999999998</v>
      </c>
      <c r="M67" s="177">
        <v>285.89999999999998</v>
      </c>
      <c r="N67" s="177">
        <v>285.89999999999998</v>
      </c>
      <c r="O67" s="249">
        <f t="shared" si="7"/>
        <v>2765.8800000000006</v>
      </c>
    </row>
    <row r="68" spans="1:31" x14ac:dyDescent="0.3">
      <c r="A68" s="295"/>
      <c r="B68" s="232" t="s">
        <v>74</v>
      </c>
      <c r="C68" s="169">
        <v>100</v>
      </c>
      <c r="D68" s="169">
        <v>234.1</v>
      </c>
      <c r="E68" s="169">
        <v>110</v>
      </c>
      <c r="F68" s="169">
        <v>187.14</v>
      </c>
      <c r="G68" s="169">
        <v>345.58</v>
      </c>
      <c r="H68" s="169">
        <v>150</v>
      </c>
      <c r="I68" s="169">
        <v>185</v>
      </c>
      <c r="J68" s="169">
        <v>126</v>
      </c>
      <c r="K68" s="169">
        <v>285</v>
      </c>
      <c r="L68" s="169">
        <v>156</v>
      </c>
      <c r="M68" s="169">
        <v>138</v>
      </c>
      <c r="N68" s="28">
        <v>160</v>
      </c>
      <c r="O68" s="35">
        <f t="shared" si="7"/>
        <v>2176.8199999999997</v>
      </c>
    </row>
    <row r="69" spans="1:31" x14ac:dyDescent="0.3">
      <c r="A69" s="295"/>
      <c r="B69" s="233" t="s">
        <v>76</v>
      </c>
      <c r="C69" s="169"/>
      <c r="D69" s="169"/>
      <c r="E69" s="169">
        <v>27</v>
      </c>
      <c r="F69" s="169"/>
      <c r="G69" s="169"/>
      <c r="H69" s="169"/>
      <c r="I69" s="169"/>
      <c r="J69" s="169"/>
      <c r="K69" s="169"/>
      <c r="L69" s="169"/>
      <c r="M69" s="169"/>
      <c r="N69" s="28"/>
      <c r="O69" s="35">
        <f t="shared" si="7"/>
        <v>27</v>
      </c>
    </row>
    <row r="70" spans="1:31" x14ac:dyDescent="0.3">
      <c r="A70" s="295"/>
      <c r="B70" s="233" t="s">
        <v>79</v>
      </c>
      <c r="C70" s="169"/>
      <c r="D70" s="169"/>
      <c r="E70" s="169">
        <v>28</v>
      </c>
      <c r="F70" s="169"/>
      <c r="G70" s="169">
        <v>20</v>
      </c>
      <c r="H70" s="169"/>
      <c r="I70" s="169"/>
      <c r="J70" s="169"/>
      <c r="K70" s="169"/>
      <c r="L70" s="169"/>
      <c r="M70" s="169"/>
      <c r="N70" s="28"/>
      <c r="O70" s="35">
        <f t="shared" si="7"/>
        <v>48</v>
      </c>
    </row>
    <row r="71" spans="1:31" x14ac:dyDescent="0.3">
      <c r="A71" s="295"/>
      <c r="B71" s="233" t="s">
        <v>80</v>
      </c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28"/>
      <c r="O71" s="35">
        <f t="shared" si="7"/>
        <v>0</v>
      </c>
    </row>
    <row r="72" spans="1:31" x14ac:dyDescent="0.3">
      <c r="A72" s="295"/>
      <c r="B72" s="233" t="s">
        <v>89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28"/>
      <c r="O72" s="35">
        <f t="shared" si="7"/>
        <v>0</v>
      </c>
    </row>
    <row r="73" spans="1:31" x14ac:dyDescent="0.3">
      <c r="A73" s="295"/>
      <c r="B73" s="233" t="s">
        <v>81</v>
      </c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28"/>
      <c r="O73" s="35">
        <f t="shared" si="7"/>
        <v>0</v>
      </c>
    </row>
    <row r="74" spans="1:31" x14ac:dyDescent="0.3">
      <c r="A74" s="295"/>
      <c r="B74" s="233" t="s">
        <v>82</v>
      </c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28"/>
      <c r="O74" s="35">
        <f t="shared" si="7"/>
        <v>0</v>
      </c>
    </row>
    <row r="75" spans="1:31" x14ac:dyDescent="0.3">
      <c r="A75" s="295"/>
      <c r="B75" s="233" t="s">
        <v>83</v>
      </c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28"/>
      <c r="O75" s="35">
        <f t="shared" si="7"/>
        <v>0</v>
      </c>
    </row>
    <row r="76" spans="1:31" x14ac:dyDescent="0.3">
      <c r="A76" s="295"/>
      <c r="B76" s="233" t="s">
        <v>84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28"/>
      <c r="O76" s="35">
        <f t="shared" si="7"/>
        <v>0</v>
      </c>
    </row>
    <row r="77" spans="1:31" x14ac:dyDescent="0.3">
      <c r="A77" s="295"/>
      <c r="B77" s="234" t="s">
        <v>86</v>
      </c>
      <c r="C77" s="169">
        <v>152</v>
      </c>
      <c r="D77" s="169">
        <v>290</v>
      </c>
      <c r="E77" s="169">
        <v>498.6</v>
      </c>
      <c r="F77" s="169">
        <v>35.200000000000003</v>
      </c>
      <c r="G77" s="169"/>
      <c r="H77" s="169"/>
      <c r="I77" s="169"/>
      <c r="J77" s="169"/>
      <c r="K77" s="169"/>
      <c r="L77" s="169"/>
      <c r="M77" s="169"/>
      <c r="N77" s="28"/>
      <c r="O77" s="35">
        <f t="shared" si="7"/>
        <v>975.80000000000007</v>
      </c>
    </row>
    <row r="78" spans="1:31" x14ac:dyDescent="0.3">
      <c r="A78" s="295"/>
      <c r="B78" s="233" t="s">
        <v>87</v>
      </c>
      <c r="C78" s="169"/>
      <c r="D78" s="169">
        <v>2</v>
      </c>
      <c r="E78" s="169"/>
      <c r="F78" s="169"/>
      <c r="G78" s="169"/>
      <c r="H78" s="169"/>
      <c r="I78" s="169"/>
      <c r="J78" s="169"/>
      <c r="K78" s="169"/>
      <c r="L78" s="169"/>
      <c r="M78" s="169"/>
      <c r="N78" s="28"/>
      <c r="O78" s="35">
        <f t="shared" si="7"/>
        <v>2</v>
      </c>
    </row>
    <row r="79" spans="1:31" x14ac:dyDescent="0.3">
      <c r="A79" s="295"/>
      <c r="B79" s="76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28"/>
      <c r="O79" s="35">
        <f t="shared" si="7"/>
        <v>0</v>
      </c>
    </row>
    <row r="80" spans="1:31" x14ac:dyDescent="0.3">
      <c r="A80" s="295"/>
      <c r="B80" s="76"/>
      <c r="C80" s="169"/>
      <c r="D80" s="169"/>
      <c r="E80" s="169"/>
      <c r="F80" s="169"/>
      <c r="G80" s="170"/>
      <c r="H80" s="170"/>
      <c r="I80" s="171"/>
      <c r="J80" s="169"/>
      <c r="K80" s="169"/>
      <c r="L80" s="169"/>
      <c r="M80" s="169"/>
      <c r="N80" s="28"/>
      <c r="O80" s="35">
        <f t="shared" si="7"/>
        <v>0</v>
      </c>
    </row>
    <row r="81" spans="1:31" ht="15" thickBot="1" x14ac:dyDescent="0.35">
      <c r="A81" s="296"/>
      <c r="B81" s="235"/>
      <c r="C81" s="169"/>
      <c r="D81" s="169"/>
      <c r="E81" s="169"/>
      <c r="F81" s="169"/>
      <c r="G81" s="178"/>
      <c r="H81" s="178"/>
      <c r="I81" s="178"/>
      <c r="J81" s="178"/>
      <c r="K81" s="178"/>
      <c r="L81" s="178"/>
      <c r="M81" s="178"/>
      <c r="N81" s="200"/>
      <c r="O81" s="37">
        <f t="shared" si="7"/>
        <v>0</v>
      </c>
    </row>
    <row r="82" spans="1:31" ht="15" thickBot="1" x14ac:dyDescent="0.35">
      <c r="A82" s="24"/>
      <c r="B82" s="6"/>
      <c r="C82" s="180" t="s">
        <v>1</v>
      </c>
      <c r="D82" s="180" t="s">
        <v>2</v>
      </c>
      <c r="E82" s="180" t="s">
        <v>3</v>
      </c>
      <c r="F82" s="180" t="s">
        <v>4</v>
      </c>
      <c r="G82" s="180" t="s">
        <v>5</v>
      </c>
      <c r="H82" s="180" t="s">
        <v>6</v>
      </c>
      <c r="I82" s="180" t="s">
        <v>7</v>
      </c>
      <c r="J82" s="180" t="s">
        <v>8</v>
      </c>
      <c r="K82" s="180" t="s">
        <v>9</v>
      </c>
      <c r="L82" s="180" t="s">
        <v>10</v>
      </c>
      <c r="M82" s="180" t="s">
        <v>11</v>
      </c>
      <c r="N82" s="203" t="s">
        <v>12</v>
      </c>
      <c r="O82" s="211" t="s">
        <v>13</v>
      </c>
    </row>
    <row r="83" spans="1:31" ht="15" thickBot="1" x14ac:dyDescent="0.35">
      <c r="A83" s="283" t="s">
        <v>90</v>
      </c>
      <c r="B83" s="284"/>
      <c r="C83" s="247">
        <f t="shared" ref="C83:O83" si="8">SUM(C84:C100)</f>
        <v>207.65</v>
      </c>
      <c r="D83" s="183">
        <f t="shared" si="8"/>
        <v>426.57000000000005</v>
      </c>
      <c r="E83" s="269">
        <f t="shared" si="8"/>
        <v>386.05</v>
      </c>
      <c r="F83" s="183">
        <f t="shared" si="8"/>
        <v>551.52</v>
      </c>
      <c r="G83" s="183">
        <f t="shared" si="8"/>
        <v>329.92</v>
      </c>
      <c r="H83" s="183">
        <f t="shared" si="8"/>
        <v>329.92</v>
      </c>
      <c r="I83" s="183">
        <f t="shared" si="8"/>
        <v>306.63</v>
      </c>
      <c r="J83" s="183">
        <f t="shared" si="8"/>
        <v>306.63</v>
      </c>
      <c r="K83" s="183">
        <f t="shared" si="8"/>
        <v>306.63</v>
      </c>
      <c r="L83" s="183">
        <f t="shared" si="8"/>
        <v>306.63</v>
      </c>
      <c r="M83" s="183">
        <f t="shared" si="8"/>
        <v>306.63</v>
      </c>
      <c r="N83" s="204">
        <f t="shared" si="8"/>
        <v>306.63</v>
      </c>
      <c r="O83" s="32">
        <f t="shared" si="8"/>
        <v>4071.41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3">
      <c r="A84" s="329" t="s">
        <v>90</v>
      </c>
      <c r="B84" s="250" t="s">
        <v>92</v>
      </c>
      <c r="C84" s="236"/>
      <c r="D84" s="236"/>
      <c r="E84" s="236">
        <v>105</v>
      </c>
      <c r="F84" s="236">
        <v>138.87</v>
      </c>
      <c r="G84" s="182">
        <v>138.87</v>
      </c>
      <c r="H84" s="182">
        <v>138.87</v>
      </c>
      <c r="I84" s="182">
        <v>115.58</v>
      </c>
      <c r="J84" s="182">
        <v>115.58</v>
      </c>
      <c r="K84" s="182">
        <v>115.58</v>
      </c>
      <c r="L84" s="182">
        <v>115.58</v>
      </c>
      <c r="M84" s="182">
        <v>115.58</v>
      </c>
      <c r="N84" s="201">
        <v>115.58</v>
      </c>
      <c r="O84" s="340">
        <f t="shared" ref="O84:O100" si="9">SUM(C84:N84)</f>
        <v>1215.0900000000001</v>
      </c>
    </row>
    <row r="85" spans="1:31" x14ac:dyDescent="0.3">
      <c r="A85" s="293"/>
      <c r="B85" s="79" t="s">
        <v>289</v>
      </c>
      <c r="C85" s="169"/>
      <c r="D85" s="169"/>
      <c r="E85" s="169">
        <v>90</v>
      </c>
      <c r="F85" s="169">
        <v>90</v>
      </c>
      <c r="G85" s="264"/>
      <c r="H85" s="264"/>
      <c r="I85" s="264"/>
      <c r="J85" s="264"/>
      <c r="K85" s="264"/>
      <c r="L85" s="264"/>
      <c r="M85" s="264"/>
      <c r="N85" s="265"/>
      <c r="O85" s="34">
        <f t="shared" si="9"/>
        <v>180</v>
      </c>
    </row>
    <row r="86" spans="1:31" x14ac:dyDescent="0.3">
      <c r="A86" s="293"/>
      <c r="B86" s="79" t="s">
        <v>93</v>
      </c>
      <c r="C86" s="169">
        <v>16.600000000000001</v>
      </c>
      <c r="D86" s="169"/>
      <c r="E86" s="169"/>
      <c r="F86" s="169"/>
      <c r="G86" s="172"/>
      <c r="H86" s="172"/>
      <c r="I86" s="172"/>
      <c r="J86" s="172"/>
      <c r="K86" s="172"/>
      <c r="L86" s="172"/>
      <c r="M86" s="172"/>
      <c r="N86" s="29"/>
      <c r="O86" s="34">
        <f t="shared" si="9"/>
        <v>16.600000000000001</v>
      </c>
    </row>
    <row r="87" spans="1:31" x14ac:dyDescent="0.3">
      <c r="A87" s="293"/>
      <c r="B87" s="80" t="s">
        <v>290</v>
      </c>
      <c r="C87" s="169"/>
      <c r="D87" s="169"/>
      <c r="E87" s="169"/>
      <c r="F87" s="169">
        <v>50</v>
      </c>
      <c r="G87" s="172"/>
      <c r="H87" s="172"/>
      <c r="I87" s="172"/>
      <c r="J87" s="172"/>
      <c r="K87" s="172"/>
      <c r="L87" s="172"/>
      <c r="M87" s="172"/>
      <c r="N87" s="29"/>
      <c r="O87" s="34">
        <f t="shared" si="9"/>
        <v>50</v>
      </c>
    </row>
    <row r="88" spans="1:31" x14ac:dyDescent="0.3">
      <c r="A88" s="293"/>
      <c r="B88" s="80" t="s">
        <v>95</v>
      </c>
      <c r="C88" s="169"/>
      <c r="D88" s="169"/>
      <c r="E88" s="169"/>
      <c r="F88" s="169"/>
      <c r="G88" s="172"/>
      <c r="H88" s="172"/>
      <c r="I88" s="172"/>
      <c r="J88" s="172"/>
      <c r="K88" s="172"/>
      <c r="L88" s="172"/>
      <c r="M88" s="172"/>
      <c r="N88" s="29"/>
      <c r="O88" s="34">
        <f t="shared" si="9"/>
        <v>0</v>
      </c>
    </row>
    <row r="89" spans="1:31" x14ac:dyDescent="0.3">
      <c r="A89" s="293"/>
      <c r="B89" s="80" t="s">
        <v>96</v>
      </c>
      <c r="C89" s="169"/>
      <c r="D89" s="169">
        <v>18</v>
      </c>
      <c r="E89" s="169"/>
      <c r="F89" s="169">
        <v>18</v>
      </c>
      <c r="G89" s="172"/>
      <c r="H89" s="172"/>
      <c r="I89" s="172"/>
      <c r="J89" s="172"/>
      <c r="K89" s="172"/>
      <c r="L89" s="172"/>
      <c r="M89" s="172"/>
      <c r="N89" s="29"/>
      <c r="O89" s="34">
        <f t="shared" si="9"/>
        <v>36</v>
      </c>
    </row>
    <row r="90" spans="1:31" x14ac:dyDescent="0.3">
      <c r="A90" s="293"/>
      <c r="B90" s="80" t="s">
        <v>256</v>
      </c>
      <c r="C90" s="169"/>
      <c r="D90" s="169"/>
      <c r="E90" s="169"/>
      <c r="F90" s="169"/>
      <c r="G90" s="172"/>
      <c r="H90" s="172"/>
      <c r="I90" s="172"/>
      <c r="J90" s="172"/>
      <c r="K90" s="172"/>
      <c r="L90" s="172"/>
      <c r="M90" s="172"/>
      <c r="N90" s="29"/>
      <c r="O90" s="34">
        <f t="shared" si="9"/>
        <v>0</v>
      </c>
    </row>
    <row r="91" spans="1:31" x14ac:dyDescent="0.3">
      <c r="A91" s="293"/>
      <c r="B91" s="80" t="s">
        <v>247</v>
      </c>
      <c r="C91" s="169"/>
      <c r="D91" s="169"/>
      <c r="E91" s="169"/>
      <c r="F91" s="169"/>
      <c r="G91" s="172"/>
      <c r="H91" s="172"/>
      <c r="I91" s="172"/>
      <c r="J91" s="172"/>
      <c r="K91" s="172"/>
      <c r="L91" s="172"/>
      <c r="M91" s="172"/>
      <c r="N91" s="29"/>
      <c r="O91" s="34">
        <f t="shared" si="9"/>
        <v>0</v>
      </c>
    </row>
    <row r="92" spans="1:31" x14ac:dyDescent="0.3">
      <c r="A92" s="293"/>
      <c r="B92" s="80" t="s">
        <v>103</v>
      </c>
      <c r="C92" s="169"/>
      <c r="D92" s="169"/>
      <c r="E92" s="169"/>
      <c r="F92" s="169"/>
      <c r="G92" s="172"/>
      <c r="H92" s="172"/>
      <c r="I92" s="172"/>
      <c r="J92" s="172"/>
      <c r="K92" s="172"/>
      <c r="L92" s="172"/>
      <c r="M92" s="172"/>
      <c r="N92" s="29"/>
      <c r="O92" s="34">
        <f t="shared" si="9"/>
        <v>0</v>
      </c>
    </row>
    <row r="93" spans="1:31" x14ac:dyDescent="0.3">
      <c r="A93" s="293"/>
      <c r="B93" s="80" t="s">
        <v>21</v>
      </c>
      <c r="C93" s="169"/>
      <c r="D93" s="169"/>
      <c r="E93" s="169"/>
      <c r="F93" s="169"/>
      <c r="G93" s="172"/>
      <c r="H93" s="172"/>
      <c r="I93" s="172"/>
      <c r="J93" s="172"/>
      <c r="K93" s="172"/>
      <c r="L93" s="172"/>
      <c r="M93" s="172"/>
      <c r="N93" s="29"/>
      <c r="O93" s="34">
        <f t="shared" si="9"/>
        <v>0</v>
      </c>
    </row>
    <row r="94" spans="1:31" x14ac:dyDescent="0.3">
      <c r="A94" s="293"/>
      <c r="B94" s="80" t="s">
        <v>99</v>
      </c>
      <c r="C94" s="169"/>
      <c r="D94" s="169"/>
      <c r="E94" s="169"/>
      <c r="F94" s="169"/>
      <c r="G94" s="172"/>
      <c r="H94" s="172"/>
      <c r="I94" s="172"/>
      <c r="J94" s="172"/>
      <c r="K94" s="172"/>
      <c r="L94" s="172"/>
      <c r="M94" s="172"/>
      <c r="N94" s="29"/>
      <c r="O94" s="34">
        <f t="shared" si="9"/>
        <v>0</v>
      </c>
    </row>
    <row r="95" spans="1:31" x14ac:dyDescent="0.3">
      <c r="A95" s="293"/>
      <c r="B95" s="80" t="s">
        <v>257</v>
      </c>
      <c r="C95" s="169"/>
      <c r="D95" s="169"/>
      <c r="E95" s="169"/>
      <c r="F95" s="169"/>
      <c r="G95" s="172"/>
      <c r="H95" s="172"/>
      <c r="I95" s="172"/>
      <c r="J95" s="172"/>
      <c r="K95" s="172"/>
      <c r="L95" s="172"/>
      <c r="M95" s="172"/>
      <c r="N95" s="29"/>
      <c r="O95" s="34">
        <f t="shared" si="9"/>
        <v>0</v>
      </c>
    </row>
    <row r="96" spans="1:31" x14ac:dyDescent="0.3">
      <c r="A96" s="293"/>
      <c r="B96" s="80" t="s">
        <v>100</v>
      </c>
      <c r="C96" s="169">
        <v>191.05</v>
      </c>
      <c r="D96" s="169">
        <v>191.05</v>
      </c>
      <c r="E96" s="169">
        <v>191.05</v>
      </c>
      <c r="F96" s="169">
        <v>191.05</v>
      </c>
      <c r="G96" s="172">
        <v>191.05</v>
      </c>
      <c r="H96" s="172">
        <v>191.05</v>
      </c>
      <c r="I96" s="172">
        <v>191.05</v>
      </c>
      <c r="J96" s="172">
        <v>191.05</v>
      </c>
      <c r="K96" s="172">
        <v>191.05</v>
      </c>
      <c r="L96" s="172">
        <v>191.05</v>
      </c>
      <c r="M96" s="172">
        <v>191.05</v>
      </c>
      <c r="N96" s="29">
        <v>191.05</v>
      </c>
      <c r="O96" s="34">
        <f t="shared" si="9"/>
        <v>2292.6</v>
      </c>
    </row>
    <row r="97" spans="1:31" x14ac:dyDescent="0.3">
      <c r="A97" s="293"/>
      <c r="B97" s="80" t="s">
        <v>101</v>
      </c>
      <c r="C97" s="169"/>
      <c r="D97" s="169"/>
      <c r="E97" s="169"/>
      <c r="F97" s="169">
        <v>63.6</v>
      </c>
      <c r="G97" s="172"/>
      <c r="H97" s="172"/>
      <c r="I97" s="172"/>
      <c r="J97" s="172"/>
      <c r="K97" s="172"/>
      <c r="L97" s="172"/>
      <c r="M97" s="172"/>
      <c r="N97" s="29"/>
      <c r="O97" s="34">
        <f t="shared" si="9"/>
        <v>63.6</v>
      </c>
    </row>
    <row r="98" spans="1:31" x14ac:dyDescent="0.3">
      <c r="A98" s="293"/>
      <c r="B98" s="80" t="s">
        <v>291</v>
      </c>
      <c r="C98" s="169"/>
      <c r="D98" s="169">
        <v>217.52</v>
      </c>
      <c r="E98" s="169"/>
      <c r="F98" s="169"/>
      <c r="G98" s="172"/>
      <c r="H98" s="172"/>
      <c r="I98" s="172"/>
      <c r="J98" s="172"/>
      <c r="K98" s="172"/>
      <c r="L98" s="172"/>
      <c r="M98" s="172"/>
      <c r="N98" s="29"/>
      <c r="O98" s="34">
        <f t="shared" si="9"/>
        <v>217.52</v>
      </c>
    </row>
    <row r="99" spans="1:31" x14ac:dyDescent="0.3">
      <c r="A99" s="293"/>
      <c r="B99" s="80"/>
      <c r="C99" s="169"/>
      <c r="D99" s="169"/>
      <c r="E99" s="169"/>
      <c r="F99" s="169"/>
      <c r="G99" s="172"/>
      <c r="H99" s="172"/>
      <c r="I99" s="172"/>
      <c r="J99" s="172"/>
      <c r="K99" s="172"/>
      <c r="L99" s="172"/>
      <c r="M99" s="172"/>
      <c r="N99" s="29"/>
      <c r="O99" s="34">
        <f t="shared" si="9"/>
        <v>0</v>
      </c>
    </row>
    <row r="100" spans="1:31" ht="15" thickBot="1" x14ac:dyDescent="0.35">
      <c r="A100" s="294"/>
      <c r="B100" s="82"/>
      <c r="C100" s="169"/>
      <c r="D100" s="169"/>
      <c r="E100" s="169"/>
      <c r="F100" s="169"/>
      <c r="G100" s="179"/>
      <c r="H100" s="179"/>
      <c r="I100" s="179"/>
      <c r="J100" s="179"/>
      <c r="K100" s="179"/>
      <c r="L100" s="179"/>
      <c r="M100" s="179"/>
      <c r="N100" s="202"/>
      <c r="O100" s="251">
        <f t="shared" si="9"/>
        <v>0</v>
      </c>
    </row>
    <row r="101" spans="1:31" ht="15" thickBot="1" x14ac:dyDescent="0.35">
      <c r="A101" s="24"/>
      <c r="B101" s="6"/>
      <c r="C101" s="180" t="s">
        <v>1</v>
      </c>
      <c r="D101" s="180" t="s">
        <v>2</v>
      </c>
      <c r="E101" s="180" t="s">
        <v>3</v>
      </c>
      <c r="F101" s="180" t="s">
        <v>4</v>
      </c>
      <c r="G101" s="180" t="s">
        <v>5</v>
      </c>
      <c r="H101" s="180" t="s">
        <v>6</v>
      </c>
      <c r="I101" s="180" t="s">
        <v>7</v>
      </c>
      <c r="J101" s="180" t="s">
        <v>8</v>
      </c>
      <c r="K101" s="180" t="s">
        <v>9</v>
      </c>
      <c r="L101" s="180" t="s">
        <v>10</v>
      </c>
      <c r="M101" s="180" t="s">
        <v>11</v>
      </c>
      <c r="N101" s="203" t="s">
        <v>12</v>
      </c>
      <c r="O101" s="207" t="s">
        <v>13</v>
      </c>
    </row>
    <row r="102" spans="1:31" ht="15" thickBot="1" x14ac:dyDescent="0.35">
      <c r="A102" s="283" t="s">
        <v>113</v>
      </c>
      <c r="B102" s="284" t="s">
        <v>114</v>
      </c>
      <c r="C102" s="247">
        <f t="shared" ref="C102:O102" si="10">SUM(C103:C125)</f>
        <v>723.7399999999999</v>
      </c>
      <c r="D102" s="183">
        <f t="shared" si="10"/>
        <v>383.27</v>
      </c>
      <c r="E102" s="269">
        <f t="shared" si="10"/>
        <v>982.13</v>
      </c>
      <c r="F102" s="183">
        <f t="shared" si="10"/>
        <v>2843.6699999999996</v>
      </c>
      <c r="G102" s="183">
        <f t="shared" si="10"/>
        <v>381.68999999999994</v>
      </c>
      <c r="H102" s="183">
        <f t="shared" si="10"/>
        <v>381.68999999999994</v>
      </c>
      <c r="I102" s="183">
        <f t="shared" si="10"/>
        <v>381.68999999999994</v>
      </c>
      <c r="J102" s="183">
        <f t="shared" si="10"/>
        <v>108.19999999999999</v>
      </c>
      <c r="K102" s="183">
        <f t="shared" si="10"/>
        <v>108.19999999999999</v>
      </c>
      <c r="L102" s="183">
        <f t="shared" si="10"/>
        <v>108.19999999999999</v>
      </c>
      <c r="M102" s="183">
        <f t="shared" si="10"/>
        <v>108.19999999999999</v>
      </c>
      <c r="N102" s="252">
        <f t="shared" si="10"/>
        <v>108.19999999999999</v>
      </c>
      <c r="O102" s="32">
        <f t="shared" si="10"/>
        <v>6618.8799999999992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x14ac:dyDescent="0.3">
      <c r="A103" s="330" t="s">
        <v>115</v>
      </c>
      <c r="B103" s="337" t="s">
        <v>130</v>
      </c>
      <c r="C103" s="236">
        <v>9.9</v>
      </c>
      <c r="D103" s="236">
        <v>9.9</v>
      </c>
      <c r="E103" s="236">
        <v>9.9</v>
      </c>
      <c r="F103" s="236">
        <v>9.9</v>
      </c>
      <c r="G103" s="182">
        <v>9.9</v>
      </c>
      <c r="H103" s="182">
        <v>9.9</v>
      </c>
      <c r="I103" s="182">
        <v>9.9</v>
      </c>
      <c r="J103" s="182">
        <v>9.9</v>
      </c>
      <c r="K103" s="182">
        <v>9.9</v>
      </c>
      <c r="L103" s="182">
        <v>9.9</v>
      </c>
      <c r="M103" s="182">
        <v>9.9</v>
      </c>
      <c r="N103" s="201">
        <v>9.9</v>
      </c>
      <c r="O103" s="209">
        <f t="shared" ref="O103:O125" si="11">SUM(C103:N103)</f>
        <v>118.80000000000003</v>
      </c>
    </row>
    <row r="104" spans="1:31" x14ac:dyDescent="0.3">
      <c r="A104" s="289"/>
      <c r="B104" s="338" t="s">
        <v>116</v>
      </c>
      <c r="C104" s="169"/>
      <c r="D104" s="169"/>
      <c r="E104" s="169">
        <v>44</v>
      </c>
      <c r="F104" s="169">
        <v>53.59</v>
      </c>
      <c r="G104" s="172"/>
      <c r="H104" s="172"/>
      <c r="I104" s="172"/>
      <c r="J104" s="172"/>
      <c r="K104" s="172"/>
      <c r="L104" s="172"/>
      <c r="M104" s="172"/>
      <c r="N104" s="29"/>
      <c r="O104" s="34">
        <f t="shared" si="11"/>
        <v>97.59</v>
      </c>
    </row>
    <row r="105" spans="1:31" x14ac:dyDescent="0.3">
      <c r="A105" s="289"/>
      <c r="B105" s="338" t="s">
        <v>117</v>
      </c>
      <c r="C105" s="169"/>
      <c r="D105" s="169"/>
      <c r="E105" s="169"/>
      <c r="F105" s="169"/>
      <c r="G105" s="172"/>
      <c r="H105" s="172"/>
      <c r="I105" s="172"/>
      <c r="J105" s="172"/>
      <c r="K105" s="172"/>
      <c r="L105" s="172"/>
      <c r="M105" s="172"/>
      <c r="N105" s="29"/>
      <c r="O105" s="34">
        <f t="shared" si="11"/>
        <v>0</v>
      </c>
    </row>
    <row r="106" spans="1:31" x14ac:dyDescent="0.3">
      <c r="A106" s="289"/>
      <c r="B106" s="338" t="s">
        <v>258</v>
      </c>
      <c r="C106" s="169"/>
      <c r="D106" s="169"/>
      <c r="E106" s="169"/>
      <c r="F106" s="169"/>
      <c r="G106" s="172"/>
      <c r="H106" s="172"/>
      <c r="I106" s="172"/>
      <c r="J106" s="172"/>
      <c r="K106" s="172"/>
      <c r="L106" s="172"/>
      <c r="M106" s="172"/>
      <c r="N106" s="29"/>
      <c r="O106" s="34">
        <f t="shared" si="11"/>
        <v>0</v>
      </c>
    </row>
    <row r="107" spans="1:31" x14ac:dyDescent="0.3">
      <c r="A107" s="289"/>
      <c r="B107" s="338" t="s">
        <v>119</v>
      </c>
      <c r="C107" s="169"/>
      <c r="D107" s="169"/>
      <c r="E107" s="169"/>
      <c r="F107" s="169"/>
      <c r="G107" s="172"/>
      <c r="H107" s="172"/>
      <c r="I107" s="172"/>
      <c r="J107" s="172"/>
      <c r="K107" s="172"/>
      <c r="L107" s="172"/>
      <c r="M107" s="172"/>
      <c r="N107" s="29"/>
      <c r="O107" s="34">
        <f t="shared" si="11"/>
        <v>0</v>
      </c>
    </row>
    <row r="108" spans="1:31" x14ac:dyDescent="0.3">
      <c r="A108" s="289"/>
      <c r="B108" s="338" t="s">
        <v>292</v>
      </c>
      <c r="C108" s="169">
        <v>205.48</v>
      </c>
      <c r="D108" s="169">
        <v>205.48</v>
      </c>
      <c r="E108" s="169">
        <v>205.48</v>
      </c>
      <c r="F108" s="169">
        <v>205.48</v>
      </c>
      <c r="G108" s="172">
        <v>273.49</v>
      </c>
      <c r="H108" s="172">
        <v>273.49</v>
      </c>
      <c r="I108" s="172">
        <v>273.49</v>
      </c>
      <c r="J108" s="172"/>
      <c r="K108" s="172"/>
      <c r="L108" s="172"/>
      <c r="M108" s="172"/>
      <c r="N108" s="29"/>
      <c r="O108" s="34">
        <f t="shared" si="11"/>
        <v>1642.3899999999999</v>
      </c>
    </row>
    <row r="109" spans="1:31" x14ac:dyDescent="0.3">
      <c r="A109" s="289"/>
      <c r="B109" s="338" t="s">
        <v>293</v>
      </c>
      <c r="C109" s="169">
        <v>215.95</v>
      </c>
      <c r="D109" s="169">
        <v>36.049999999999997</v>
      </c>
      <c r="E109" s="169">
        <v>36.049999999999997</v>
      </c>
      <c r="F109" s="169">
        <v>36.049999999999997</v>
      </c>
      <c r="G109" s="172"/>
      <c r="H109" s="172"/>
      <c r="I109" s="172"/>
      <c r="J109" s="172"/>
      <c r="K109" s="172"/>
      <c r="L109" s="172"/>
      <c r="M109" s="172"/>
      <c r="N109" s="29"/>
      <c r="O109" s="34">
        <f t="shared" si="11"/>
        <v>324.10000000000002</v>
      </c>
    </row>
    <row r="110" spans="1:31" x14ac:dyDescent="0.3">
      <c r="A110" s="289"/>
      <c r="B110" s="338" t="s">
        <v>294</v>
      </c>
      <c r="C110" s="169">
        <v>18.600000000000001</v>
      </c>
      <c r="D110" s="169">
        <v>18.600000000000001</v>
      </c>
      <c r="E110" s="169">
        <v>18.600000000000001</v>
      </c>
      <c r="F110" s="169">
        <v>18.600000000000001</v>
      </c>
      <c r="G110" s="172">
        <v>18.600000000000001</v>
      </c>
      <c r="H110" s="172">
        <v>18.600000000000001</v>
      </c>
      <c r="I110" s="172">
        <v>18.600000000000001</v>
      </c>
      <c r="J110" s="172">
        <v>18.600000000000001</v>
      </c>
      <c r="K110" s="172">
        <v>18.600000000000001</v>
      </c>
      <c r="L110" s="172">
        <v>18.600000000000001</v>
      </c>
      <c r="M110" s="172">
        <v>18.600000000000001</v>
      </c>
      <c r="N110" s="29">
        <v>18.600000000000001</v>
      </c>
      <c r="O110" s="34">
        <f t="shared" si="11"/>
        <v>223.19999999999996</v>
      </c>
    </row>
    <row r="111" spans="1:31" x14ac:dyDescent="0.3">
      <c r="A111" s="289"/>
      <c r="B111" s="338" t="s">
        <v>127</v>
      </c>
      <c r="C111" s="169"/>
      <c r="D111" s="169"/>
      <c r="E111" s="169"/>
      <c r="F111" s="169"/>
      <c r="G111" s="172"/>
      <c r="H111" s="172"/>
      <c r="I111" s="172"/>
      <c r="J111" s="172"/>
      <c r="K111" s="172"/>
      <c r="L111" s="172"/>
      <c r="M111" s="172"/>
      <c r="N111" s="29"/>
      <c r="O111" s="34">
        <f t="shared" si="11"/>
        <v>0</v>
      </c>
    </row>
    <row r="112" spans="1:31" x14ac:dyDescent="0.3">
      <c r="A112" s="289"/>
      <c r="B112" s="338" t="s">
        <v>295</v>
      </c>
      <c r="C112" s="169">
        <v>19.899999999999999</v>
      </c>
      <c r="D112" s="169">
        <v>19.899999999999999</v>
      </c>
      <c r="E112" s="169">
        <v>19.899999999999999</v>
      </c>
      <c r="F112" s="169">
        <v>19.899999999999999</v>
      </c>
      <c r="G112" s="172">
        <v>19.899999999999999</v>
      </c>
      <c r="H112" s="172">
        <v>19.899999999999999</v>
      </c>
      <c r="I112" s="172">
        <v>19.899999999999999</v>
      </c>
      <c r="J112" s="172">
        <v>19.899999999999999</v>
      </c>
      <c r="K112" s="172">
        <v>19.899999999999999</v>
      </c>
      <c r="L112" s="172">
        <v>19.899999999999999</v>
      </c>
      <c r="M112" s="172">
        <v>19.899999999999999</v>
      </c>
      <c r="N112" s="29">
        <v>19.899999999999999</v>
      </c>
      <c r="O112" s="34">
        <f t="shared" si="11"/>
        <v>238.80000000000004</v>
      </c>
    </row>
    <row r="113" spans="1:31" x14ac:dyDescent="0.3">
      <c r="A113" s="289"/>
      <c r="B113" s="338" t="s">
        <v>121</v>
      </c>
      <c r="C113" s="169">
        <v>80.31</v>
      </c>
      <c r="D113" s="169">
        <v>31.54</v>
      </c>
      <c r="E113" s="169"/>
      <c r="F113" s="169"/>
      <c r="G113" s="172"/>
      <c r="H113" s="172"/>
      <c r="I113" s="172"/>
      <c r="J113" s="172"/>
      <c r="K113" s="172"/>
      <c r="L113" s="172"/>
      <c r="M113" s="172"/>
      <c r="N113" s="29"/>
      <c r="O113" s="34">
        <f t="shared" si="11"/>
        <v>111.85</v>
      </c>
    </row>
    <row r="114" spans="1:31" x14ac:dyDescent="0.3">
      <c r="A114" s="289"/>
      <c r="B114" s="338" t="s">
        <v>296</v>
      </c>
      <c r="C114" s="169">
        <v>32.9</v>
      </c>
      <c r="D114" s="169">
        <v>32.9</v>
      </c>
      <c r="E114" s="169">
        <v>32.9</v>
      </c>
      <c r="F114" s="169">
        <v>32.9</v>
      </c>
      <c r="G114" s="172">
        <v>32.9</v>
      </c>
      <c r="H114" s="172">
        <v>32.9</v>
      </c>
      <c r="I114" s="172">
        <v>32.9</v>
      </c>
      <c r="J114" s="172">
        <v>32.9</v>
      </c>
      <c r="K114" s="172">
        <v>32.9</v>
      </c>
      <c r="L114" s="172">
        <v>32.9</v>
      </c>
      <c r="M114" s="172">
        <v>32.9</v>
      </c>
      <c r="N114" s="29">
        <v>32.9</v>
      </c>
      <c r="O114" s="34">
        <f t="shared" si="11"/>
        <v>394.7999999999999</v>
      </c>
    </row>
    <row r="115" spans="1:31" x14ac:dyDescent="0.3">
      <c r="A115" s="289"/>
      <c r="B115" s="338" t="s">
        <v>297</v>
      </c>
      <c r="C115" s="238">
        <v>99.9</v>
      </c>
      <c r="D115" s="238"/>
      <c r="E115" s="238"/>
      <c r="F115" s="238"/>
      <c r="G115" s="172"/>
      <c r="H115" s="172"/>
      <c r="I115" s="172"/>
      <c r="J115" s="172"/>
      <c r="K115" s="172"/>
      <c r="L115" s="172"/>
      <c r="M115" s="172"/>
      <c r="N115" s="29"/>
      <c r="O115" s="34">
        <f t="shared" si="11"/>
        <v>99.9</v>
      </c>
    </row>
    <row r="116" spans="1:31" x14ac:dyDescent="0.3">
      <c r="A116" s="289"/>
      <c r="B116" s="338" t="s">
        <v>109</v>
      </c>
      <c r="C116" s="236"/>
      <c r="D116" s="236"/>
      <c r="E116" s="236"/>
      <c r="F116" s="236"/>
      <c r="G116" s="172"/>
      <c r="H116" s="172"/>
      <c r="I116" s="172"/>
      <c r="J116" s="172"/>
      <c r="K116" s="172"/>
      <c r="L116" s="172"/>
      <c r="M116" s="172"/>
      <c r="N116" s="29"/>
      <c r="O116" s="34">
        <f t="shared" si="11"/>
        <v>0</v>
      </c>
    </row>
    <row r="117" spans="1:31" x14ac:dyDescent="0.3">
      <c r="A117" s="289"/>
      <c r="B117" s="338" t="s">
        <v>97</v>
      </c>
      <c r="C117" s="169">
        <v>13.9</v>
      </c>
      <c r="D117" s="169">
        <v>2</v>
      </c>
      <c r="E117" s="169">
        <v>73.900000000000006</v>
      </c>
      <c r="F117" s="169">
        <v>24.38</v>
      </c>
      <c r="G117" s="172"/>
      <c r="H117" s="172"/>
      <c r="I117" s="172"/>
      <c r="J117" s="172"/>
      <c r="K117" s="172"/>
      <c r="L117" s="172"/>
      <c r="M117" s="172"/>
      <c r="N117" s="29"/>
      <c r="O117" s="34">
        <f t="shared" si="11"/>
        <v>114.18</v>
      </c>
    </row>
    <row r="118" spans="1:31" x14ac:dyDescent="0.3">
      <c r="A118" s="289"/>
      <c r="B118" s="338" t="s">
        <v>122</v>
      </c>
      <c r="C118" s="169"/>
      <c r="D118" s="169"/>
      <c r="E118" s="169"/>
      <c r="F118" s="169"/>
      <c r="G118" s="172"/>
      <c r="H118" s="172"/>
      <c r="I118" s="172"/>
      <c r="J118" s="172"/>
      <c r="K118" s="172"/>
      <c r="L118" s="172"/>
      <c r="M118" s="172"/>
      <c r="N118" s="29"/>
      <c r="O118" s="34">
        <f t="shared" si="11"/>
        <v>0</v>
      </c>
    </row>
    <row r="119" spans="1:31" x14ac:dyDescent="0.3">
      <c r="A119" s="289"/>
      <c r="B119" s="338" t="s">
        <v>123</v>
      </c>
      <c r="C119" s="169"/>
      <c r="D119" s="169"/>
      <c r="E119" s="169"/>
      <c r="F119" s="169"/>
      <c r="G119" s="172"/>
      <c r="H119" s="172"/>
      <c r="I119" s="172"/>
      <c r="J119" s="172"/>
      <c r="K119" s="172"/>
      <c r="L119" s="172"/>
      <c r="M119" s="172"/>
      <c r="N119" s="29"/>
      <c r="O119" s="34">
        <f t="shared" si="11"/>
        <v>0</v>
      </c>
    </row>
    <row r="120" spans="1:31" x14ac:dyDescent="0.3">
      <c r="A120" s="289"/>
      <c r="B120" s="338" t="s">
        <v>124</v>
      </c>
      <c r="C120" s="169">
        <v>26.9</v>
      </c>
      <c r="D120" s="169">
        <v>26.9</v>
      </c>
      <c r="E120" s="169">
        <v>26.9</v>
      </c>
      <c r="F120" s="169">
        <v>26.9</v>
      </c>
      <c r="G120" s="172">
        <v>26.9</v>
      </c>
      <c r="H120" s="172">
        <v>26.9</v>
      </c>
      <c r="I120" s="172">
        <v>26.9</v>
      </c>
      <c r="J120" s="172">
        <v>26.9</v>
      </c>
      <c r="K120" s="172">
        <v>26.9</v>
      </c>
      <c r="L120" s="172">
        <v>26.9</v>
      </c>
      <c r="M120" s="172">
        <v>26.9</v>
      </c>
      <c r="N120" s="29">
        <v>26.9</v>
      </c>
      <c r="O120" s="34">
        <f t="shared" si="11"/>
        <v>322.79999999999995</v>
      </c>
    </row>
    <row r="121" spans="1:31" x14ac:dyDescent="0.3">
      <c r="A121" s="289"/>
      <c r="B121" s="338" t="s">
        <v>125</v>
      </c>
      <c r="C121" s="169"/>
      <c r="D121" s="169"/>
      <c r="E121" s="169"/>
      <c r="F121" s="169"/>
      <c r="G121" s="172"/>
      <c r="H121" s="172"/>
      <c r="I121" s="172"/>
      <c r="J121" s="172"/>
      <c r="K121" s="172"/>
      <c r="L121" s="172"/>
      <c r="M121" s="172"/>
      <c r="N121" s="29"/>
      <c r="O121" s="34">
        <f t="shared" si="11"/>
        <v>0</v>
      </c>
    </row>
    <row r="122" spans="1:31" x14ac:dyDescent="0.3">
      <c r="A122" s="289"/>
      <c r="B122" s="338" t="s">
        <v>126</v>
      </c>
      <c r="C122" s="169"/>
      <c r="D122" s="169"/>
      <c r="E122" s="169"/>
      <c r="F122" s="169">
        <v>2415.9699999999998</v>
      </c>
      <c r="G122" s="172"/>
      <c r="H122" s="172"/>
      <c r="I122" s="172"/>
      <c r="J122" s="172"/>
      <c r="K122" s="172"/>
      <c r="L122" s="172"/>
      <c r="M122" s="172"/>
      <c r="N122" s="29"/>
      <c r="O122" s="34">
        <f t="shared" si="11"/>
        <v>2415.9699999999998</v>
      </c>
    </row>
    <row r="123" spans="1:31" x14ac:dyDescent="0.3">
      <c r="A123" s="289"/>
      <c r="B123" s="338" t="s">
        <v>298</v>
      </c>
      <c r="C123" s="169"/>
      <c r="D123" s="169"/>
      <c r="E123" s="169">
        <v>514.5</v>
      </c>
      <c r="F123" s="169"/>
      <c r="G123" s="172"/>
      <c r="H123" s="172"/>
      <c r="I123" s="172"/>
      <c r="J123" s="172"/>
      <c r="K123" s="172"/>
      <c r="L123" s="172"/>
      <c r="M123" s="172"/>
      <c r="N123" s="29"/>
      <c r="O123" s="34">
        <f t="shared" si="11"/>
        <v>514.5</v>
      </c>
    </row>
    <row r="124" spans="1:31" x14ac:dyDescent="0.3">
      <c r="A124" s="289"/>
      <c r="B124" s="338"/>
      <c r="C124" s="169"/>
      <c r="D124" s="169"/>
      <c r="E124" s="169"/>
      <c r="F124" s="169"/>
      <c r="G124" s="172"/>
      <c r="H124" s="172"/>
      <c r="I124" s="172"/>
      <c r="J124" s="172"/>
      <c r="K124" s="172"/>
      <c r="L124" s="172"/>
      <c r="M124" s="172"/>
      <c r="N124" s="29"/>
      <c r="O124" s="34">
        <f t="shared" si="11"/>
        <v>0</v>
      </c>
    </row>
    <row r="125" spans="1:31" ht="15" thickBot="1" x14ac:dyDescent="0.35">
      <c r="A125" s="290"/>
      <c r="B125" s="339"/>
      <c r="C125" s="169"/>
      <c r="D125" s="169"/>
      <c r="E125" s="169"/>
      <c r="F125" s="169"/>
      <c r="G125" s="179"/>
      <c r="H125" s="179"/>
      <c r="I125" s="179"/>
      <c r="J125" s="179"/>
      <c r="K125" s="179"/>
      <c r="L125" s="179"/>
      <c r="M125" s="179"/>
      <c r="N125" s="202"/>
      <c r="O125" s="251">
        <f t="shared" si="11"/>
        <v>0</v>
      </c>
    </row>
    <row r="126" spans="1:31" ht="15" thickBot="1" x14ac:dyDescent="0.35">
      <c r="A126" s="7"/>
      <c r="B126" s="8"/>
      <c r="C126" s="180" t="s">
        <v>1</v>
      </c>
      <c r="D126" s="180" t="s">
        <v>2</v>
      </c>
      <c r="E126" s="180" t="s">
        <v>3</v>
      </c>
      <c r="F126" s="180" t="s">
        <v>4</v>
      </c>
      <c r="G126" s="241" t="s">
        <v>5</v>
      </c>
      <c r="H126" s="241" t="s">
        <v>6</v>
      </c>
      <c r="I126" s="241" t="s">
        <v>7</v>
      </c>
      <c r="J126" s="241" t="s">
        <v>8</v>
      </c>
      <c r="K126" s="241" t="s">
        <v>9</v>
      </c>
      <c r="L126" s="241" t="s">
        <v>10</v>
      </c>
      <c r="M126" s="241" t="s">
        <v>11</v>
      </c>
      <c r="N126" s="242" t="s">
        <v>12</v>
      </c>
      <c r="O126" s="206" t="s">
        <v>13</v>
      </c>
    </row>
    <row r="127" spans="1:31" ht="15" thickBot="1" x14ac:dyDescent="0.35">
      <c r="A127" s="283" t="s">
        <v>136</v>
      </c>
      <c r="B127" s="323" t="s">
        <v>114</v>
      </c>
      <c r="C127" s="247">
        <f t="shared" ref="C127:O127" si="12">SUM(C128:C150)</f>
        <v>1011.89</v>
      </c>
      <c r="D127" s="183">
        <f t="shared" si="12"/>
        <v>2200.8199999999997</v>
      </c>
      <c r="E127" s="269">
        <f t="shared" si="12"/>
        <v>4573.59</v>
      </c>
      <c r="F127" s="183">
        <f t="shared" si="12"/>
        <v>3807.51</v>
      </c>
      <c r="G127" s="183">
        <f t="shared" si="12"/>
        <v>1185.42</v>
      </c>
      <c r="H127" s="183">
        <f t="shared" si="12"/>
        <v>1336.8</v>
      </c>
      <c r="I127" s="183">
        <f t="shared" si="12"/>
        <v>1320.1799999999998</v>
      </c>
      <c r="J127" s="183">
        <f t="shared" si="12"/>
        <v>982.8</v>
      </c>
      <c r="K127" s="183">
        <f t="shared" si="12"/>
        <v>982.8</v>
      </c>
      <c r="L127" s="183">
        <f t="shared" si="12"/>
        <v>982.8</v>
      </c>
      <c r="M127" s="183">
        <f t="shared" si="12"/>
        <v>982.8</v>
      </c>
      <c r="N127" s="204">
        <f t="shared" si="12"/>
        <v>982.8</v>
      </c>
      <c r="O127" s="32">
        <f t="shared" si="12"/>
        <v>20350.21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3">
      <c r="A128" s="327" t="s">
        <v>307</v>
      </c>
      <c r="B128" s="253" t="s">
        <v>143</v>
      </c>
      <c r="C128" s="236">
        <v>21</v>
      </c>
      <c r="D128" s="236"/>
      <c r="E128" s="236"/>
      <c r="F128" s="236"/>
      <c r="G128" s="182"/>
      <c r="H128" s="182"/>
      <c r="I128" s="182"/>
      <c r="J128" s="182"/>
      <c r="K128" s="182"/>
      <c r="L128" s="182"/>
      <c r="M128" s="182"/>
      <c r="N128" s="201"/>
      <c r="O128" s="209">
        <f t="shared" ref="O128:O150" si="13">SUM(C128:N128)</f>
        <v>21</v>
      </c>
    </row>
    <row r="129" spans="1:15" x14ac:dyDescent="0.3">
      <c r="A129" s="291"/>
      <c r="B129" s="87" t="s">
        <v>289</v>
      </c>
      <c r="C129" s="169"/>
      <c r="D129" s="169"/>
      <c r="E129" s="169">
        <v>90</v>
      </c>
      <c r="F129" s="169">
        <v>90</v>
      </c>
      <c r="G129" s="264">
        <v>90</v>
      </c>
      <c r="H129" s="264">
        <v>90</v>
      </c>
      <c r="I129" s="264">
        <v>90</v>
      </c>
      <c r="J129" s="264">
        <v>90</v>
      </c>
      <c r="K129" s="264">
        <v>90</v>
      </c>
      <c r="L129" s="264">
        <v>90</v>
      </c>
      <c r="M129" s="264">
        <v>90</v>
      </c>
      <c r="N129" s="265">
        <v>90</v>
      </c>
      <c r="O129" s="34">
        <f t="shared" si="13"/>
        <v>900</v>
      </c>
    </row>
    <row r="130" spans="1:15" x14ac:dyDescent="0.3">
      <c r="A130" s="291"/>
      <c r="B130" s="87" t="s">
        <v>92</v>
      </c>
      <c r="C130" s="169">
        <v>176.76</v>
      </c>
      <c r="D130" s="169">
        <v>206.76</v>
      </c>
      <c r="E130" s="169">
        <v>211.76</v>
      </c>
      <c r="F130" s="169">
        <v>360</v>
      </c>
      <c r="G130" s="172"/>
      <c r="H130" s="172"/>
      <c r="I130" s="172"/>
      <c r="J130" s="172"/>
      <c r="K130" s="172"/>
      <c r="L130" s="172"/>
      <c r="M130" s="172"/>
      <c r="N130" s="29"/>
      <c r="O130" s="34">
        <f t="shared" si="13"/>
        <v>955.28</v>
      </c>
    </row>
    <row r="131" spans="1:15" x14ac:dyDescent="0.3">
      <c r="A131" s="291"/>
      <c r="B131" s="87" t="s">
        <v>264</v>
      </c>
      <c r="C131" s="169">
        <v>24</v>
      </c>
      <c r="D131" s="169">
        <v>30</v>
      </c>
      <c r="E131" s="169">
        <v>58</v>
      </c>
      <c r="F131" s="169"/>
      <c r="G131" s="172"/>
      <c r="H131" s="172"/>
      <c r="I131" s="172"/>
      <c r="J131" s="172"/>
      <c r="K131" s="172"/>
      <c r="L131" s="172"/>
      <c r="M131" s="172"/>
      <c r="N131" s="29"/>
      <c r="O131" s="34">
        <f t="shared" si="13"/>
        <v>112</v>
      </c>
    </row>
    <row r="132" spans="1:15" x14ac:dyDescent="0.3">
      <c r="A132" s="291"/>
      <c r="B132" s="88" t="s">
        <v>39</v>
      </c>
      <c r="C132" s="169">
        <v>98.88</v>
      </c>
      <c r="D132" s="169">
        <v>116.5</v>
      </c>
      <c r="E132" s="169"/>
      <c r="F132" s="169"/>
      <c r="G132" s="172"/>
      <c r="H132" s="172"/>
      <c r="I132" s="172"/>
      <c r="J132" s="172"/>
      <c r="K132" s="172"/>
      <c r="L132" s="172"/>
      <c r="M132" s="172"/>
      <c r="N132" s="29"/>
      <c r="O132" s="34">
        <f t="shared" si="13"/>
        <v>215.38</v>
      </c>
    </row>
    <row r="133" spans="1:15" x14ac:dyDescent="0.3">
      <c r="A133" s="291"/>
      <c r="B133" s="88" t="s">
        <v>108</v>
      </c>
      <c r="C133" s="169">
        <v>40.9</v>
      </c>
      <c r="D133" s="169">
        <v>40.9</v>
      </c>
      <c r="E133" s="169">
        <v>40.9</v>
      </c>
      <c r="F133" s="169">
        <v>40.9</v>
      </c>
      <c r="G133" s="172"/>
      <c r="H133" s="172"/>
      <c r="I133" s="172"/>
      <c r="J133" s="172"/>
      <c r="K133" s="172"/>
      <c r="L133" s="172"/>
      <c r="M133" s="172"/>
      <c r="N133" s="29"/>
      <c r="O133" s="34">
        <f t="shared" si="13"/>
        <v>163.6</v>
      </c>
    </row>
    <row r="134" spans="1:15" x14ac:dyDescent="0.3">
      <c r="A134" s="291"/>
      <c r="B134" s="88" t="s">
        <v>265</v>
      </c>
      <c r="C134" s="169"/>
      <c r="D134" s="169"/>
      <c r="E134" s="169"/>
      <c r="F134" s="169"/>
      <c r="G134" s="172"/>
      <c r="H134" s="172">
        <v>337.38</v>
      </c>
      <c r="I134" s="172">
        <v>337.38</v>
      </c>
      <c r="J134" s="172"/>
      <c r="K134" s="172"/>
      <c r="L134" s="172"/>
      <c r="M134" s="172"/>
      <c r="N134" s="29"/>
      <c r="O134" s="34">
        <f t="shared" si="13"/>
        <v>674.76</v>
      </c>
    </row>
    <row r="135" spans="1:15" x14ac:dyDescent="0.3">
      <c r="A135" s="291"/>
      <c r="B135" s="88" t="s">
        <v>95</v>
      </c>
      <c r="C135" s="169"/>
      <c r="D135" s="169"/>
      <c r="E135" s="169"/>
      <c r="F135" s="169">
        <v>214.97</v>
      </c>
      <c r="G135" s="172"/>
      <c r="H135" s="172"/>
      <c r="I135" s="172"/>
      <c r="J135" s="172"/>
      <c r="K135" s="172"/>
      <c r="L135" s="172"/>
      <c r="M135" s="172"/>
      <c r="N135" s="29"/>
      <c r="O135" s="34">
        <f t="shared" si="13"/>
        <v>214.97</v>
      </c>
    </row>
    <row r="136" spans="1:15" x14ac:dyDescent="0.3">
      <c r="A136" s="291"/>
      <c r="B136" s="88" t="s">
        <v>299</v>
      </c>
      <c r="C136" s="169">
        <v>59.98</v>
      </c>
      <c r="D136" s="169">
        <v>59.98</v>
      </c>
      <c r="E136" s="169"/>
      <c r="F136" s="169"/>
      <c r="G136" s="172"/>
      <c r="H136" s="172"/>
      <c r="I136" s="172"/>
      <c r="J136" s="172"/>
      <c r="K136" s="172"/>
      <c r="L136" s="172"/>
      <c r="M136" s="172"/>
      <c r="N136" s="29"/>
      <c r="O136" s="34">
        <f t="shared" si="13"/>
        <v>119.96</v>
      </c>
    </row>
    <row r="137" spans="1:15" x14ac:dyDescent="0.3">
      <c r="A137" s="291"/>
      <c r="B137" s="88" t="s">
        <v>128</v>
      </c>
      <c r="C137" s="169"/>
      <c r="D137" s="169">
        <v>15.4</v>
      </c>
      <c r="E137" s="169"/>
      <c r="F137" s="169"/>
      <c r="G137" s="172"/>
      <c r="H137" s="172"/>
      <c r="I137" s="172"/>
      <c r="J137" s="172"/>
      <c r="K137" s="172"/>
      <c r="L137" s="172"/>
      <c r="M137" s="172"/>
      <c r="N137" s="29"/>
      <c r="O137" s="34">
        <f t="shared" si="13"/>
        <v>15.4</v>
      </c>
    </row>
    <row r="138" spans="1:15" x14ac:dyDescent="0.3">
      <c r="A138" s="291"/>
      <c r="B138" s="88" t="s">
        <v>151</v>
      </c>
      <c r="C138" s="169"/>
      <c r="D138" s="169"/>
      <c r="E138" s="169"/>
      <c r="F138" s="169"/>
      <c r="G138" s="172"/>
      <c r="H138" s="172"/>
      <c r="I138" s="172"/>
      <c r="J138" s="172"/>
      <c r="K138" s="172"/>
      <c r="L138" s="172"/>
      <c r="M138" s="172"/>
      <c r="N138" s="29"/>
      <c r="O138" s="34">
        <f t="shared" si="13"/>
        <v>0</v>
      </c>
    </row>
    <row r="139" spans="1:15" x14ac:dyDescent="0.3">
      <c r="A139" s="291"/>
      <c r="B139" s="88" t="s">
        <v>152</v>
      </c>
      <c r="C139" s="169"/>
      <c r="D139" s="169"/>
      <c r="E139" s="169"/>
      <c r="F139" s="169"/>
      <c r="G139" s="172"/>
      <c r="H139" s="172"/>
      <c r="I139" s="172"/>
      <c r="J139" s="172"/>
      <c r="K139" s="172"/>
      <c r="L139" s="172"/>
      <c r="M139" s="172"/>
      <c r="N139" s="29"/>
      <c r="O139" s="34">
        <f t="shared" si="13"/>
        <v>0</v>
      </c>
    </row>
    <row r="140" spans="1:15" x14ac:dyDescent="0.3">
      <c r="A140" s="291"/>
      <c r="B140" s="88" t="s">
        <v>153</v>
      </c>
      <c r="C140" s="238">
        <v>108</v>
      </c>
      <c r="D140" s="238">
        <v>250</v>
      </c>
      <c r="E140" s="238">
        <v>170</v>
      </c>
      <c r="F140" s="238"/>
      <c r="G140" s="172"/>
      <c r="H140" s="172"/>
      <c r="I140" s="172"/>
      <c r="J140" s="172"/>
      <c r="K140" s="172"/>
      <c r="L140" s="172"/>
      <c r="M140" s="172"/>
      <c r="N140" s="29"/>
      <c r="O140" s="34">
        <f t="shared" si="13"/>
        <v>528</v>
      </c>
    </row>
    <row r="141" spans="1:15" x14ac:dyDescent="0.3">
      <c r="A141" s="291"/>
      <c r="B141" s="88" t="s">
        <v>103</v>
      </c>
      <c r="C141" s="236"/>
      <c r="D141" s="236"/>
      <c r="E141" s="236"/>
      <c r="F141" s="236"/>
      <c r="G141" s="172"/>
      <c r="H141" s="172"/>
      <c r="I141" s="172"/>
      <c r="J141" s="172"/>
      <c r="K141" s="172"/>
      <c r="L141" s="172"/>
      <c r="M141" s="172"/>
      <c r="N141" s="29"/>
      <c r="O141" s="34">
        <f t="shared" si="13"/>
        <v>0</v>
      </c>
    </row>
    <row r="142" spans="1:15" x14ac:dyDescent="0.3">
      <c r="A142" s="291"/>
      <c r="B142" s="88" t="s">
        <v>300</v>
      </c>
      <c r="C142" s="169">
        <v>75.62</v>
      </c>
      <c r="D142" s="169">
        <v>16.62</v>
      </c>
      <c r="E142" s="169">
        <v>16.62</v>
      </c>
      <c r="F142" s="169">
        <v>16.62</v>
      </c>
      <c r="G142" s="172">
        <v>16.62</v>
      </c>
      <c r="H142" s="172">
        <v>16.62</v>
      </c>
      <c r="I142" s="172"/>
      <c r="J142" s="172"/>
      <c r="K142" s="172"/>
      <c r="L142" s="172"/>
      <c r="M142" s="172"/>
      <c r="N142" s="29"/>
      <c r="O142" s="34">
        <f t="shared" si="13"/>
        <v>158.72000000000003</v>
      </c>
    </row>
    <row r="143" spans="1:15" x14ac:dyDescent="0.3">
      <c r="A143" s="291"/>
      <c r="B143" s="88" t="s">
        <v>268</v>
      </c>
      <c r="C143" s="169">
        <v>186</v>
      </c>
      <c r="D143" s="169">
        <v>855.6</v>
      </c>
      <c r="E143" s="169">
        <v>1078.8</v>
      </c>
      <c r="F143" s="169">
        <v>1078.8</v>
      </c>
      <c r="G143" s="172">
        <v>1078.8</v>
      </c>
      <c r="H143" s="172">
        <v>892.8</v>
      </c>
      <c r="I143" s="172">
        <v>892.8</v>
      </c>
      <c r="J143" s="172">
        <v>892.8</v>
      </c>
      <c r="K143" s="172">
        <v>892.8</v>
      </c>
      <c r="L143" s="172">
        <v>892.8</v>
      </c>
      <c r="M143" s="172">
        <v>892.8</v>
      </c>
      <c r="N143" s="29">
        <v>892.8</v>
      </c>
      <c r="O143" s="34">
        <f t="shared" si="13"/>
        <v>10527.599999999999</v>
      </c>
    </row>
    <row r="144" spans="1:15" x14ac:dyDescent="0.3">
      <c r="A144" s="291"/>
      <c r="B144" s="88" t="s">
        <v>168</v>
      </c>
      <c r="C144" s="169"/>
      <c r="D144" s="169"/>
      <c r="E144" s="169"/>
      <c r="F144" s="169"/>
      <c r="G144" s="172"/>
      <c r="H144" s="172"/>
      <c r="I144" s="172"/>
      <c r="J144" s="172"/>
      <c r="K144" s="172"/>
      <c r="L144" s="172"/>
      <c r="M144" s="172"/>
      <c r="N144" s="29"/>
      <c r="O144" s="34">
        <f t="shared" si="13"/>
        <v>0</v>
      </c>
    </row>
    <row r="145" spans="1:35" x14ac:dyDescent="0.3">
      <c r="A145" s="291"/>
      <c r="B145" s="88" t="s">
        <v>101</v>
      </c>
      <c r="C145" s="169">
        <v>71.34</v>
      </c>
      <c r="D145" s="169">
        <v>71.34</v>
      </c>
      <c r="E145" s="169">
        <v>561.34</v>
      </c>
      <c r="F145" s="169">
        <v>23.8</v>
      </c>
      <c r="G145" s="172"/>
      <c r="H145" s="172"/>
      <c r="I145" s="172"/>
      <c r="J145" s="172"/>
      <c r="K145" s="172"/>
      <c r="L145" s="172"/>
      <c r="M145" s="172"/>
      <c r="N145" s="29"/>
      <c r="O145" s="34">
        <f t="shared" si="13"/>
        <v>727.81999999999994</v>
      </c>
    </row>
    <row r="146" spans="1:35" x14ac:dyDescent="0.3">
      <c r="A146" s="291"/>
      <c r="B146" s="88" t="s">
        <v>126</v>
      </c>
      <c r="C146" s="169"/>
      <c r="D146" s="169"/>
      <c r="E146" s="169"/>
      <c r="F146" s="169"/>
      <c r="G146" s="172"/>
      <c r="H146" s="172"/>
      <c r="I146" s="172"/>
      <c r="J146" s="172"/>
      <c r="K146" s="172"/>
      <c r="L146" s="172"/>
      <c r="M146" s="172"/>
      <c r="N146" s="29"/>
      <c r="O146" s="34">
        <f t="shared" si="13"/>
        <v>0</v>
      </c>
    </row>
    <row r="147" spans="1:35" x14ac:dyDescent="0.3">
      <c r="A147" s="291"/>
      <c r="B147" s="88" t="s">
        <v>169</v>
      </c>
      <c r="C147" s="169">
        <v>149.41</v>
      </c>
      <c r="D147" s="169">
        <v>197.72</v>
      </c>
      <c r="E147" s="169">
        <v>289.98</v>
      </c>
      <c r="F147" s="169">
        <v>182.43</v>
      </c>
      <c r="G147" s="172"/>
      <c r="H147" s="172"/>
      <c r="I147" s="172"/>
      <c r="J147" s="172"/>
      <c r="K147" s="172"/>
      <c r="L147" s="172"/>
      <c r="M147" s="172"/>
      <c r="N147" s="29"/>
      <c r="O147" s="34">
        <f t="shared" si="13"/>
        <v>819.54</v>
      </c>
    </row>
    <row r="148" spans="1:35" x14ac:dyDescent="0.3">
      <c r="A148" s="291"/>
      <c r="B148" s="88" t="s">
        <v>301</v>
      </c>
      <c r="C148" s="169"/>
      <c r="D148" s="169">
        <v>340</v>
      </c>
      <c r="E148" s="169">
        <v>270</v>
      </c>
      <c r="F148" s="169"/>
      <c r="G148" s="172"/>
      <c r="H148" s="172"/>
      <c r="I148" s="172"/>
      <c r="J148" s="172"/>
      <c r="K148" s="172"/>
      <c r="L148" s="172"/>
      <c r="M148" s="172"/>
      <c r="N148" s="29"/>
      <c r="O148" s="34">
        <f t="shared" si="13"/>
        <v>610</v>
      </c>
    </row>
    <row r="149" spans="1:35" x14ac:dyDescent="0.3">
      <c r="A149" s="291"/>
      <c r="B149" s="88" t="s">
        <v>22</v>
      </c>
      <c r="C149" s="169"/>
      <c r="D149" s="169"/>
      <c r="E149" s="169">
        <v>1786.19</v>
      </c>
      <c r="F149" s="169">
        <v>1630</v>
      </c>
      <c r="G149" s="172"/>
      <c r="H149" s="172"/>
      <c r="I149" s="172"/>
      <c r="J149" s="172"/>
      <c r="K149" s="172"/>
      <c r="L149" s="172"/>
      <c r="M149" s="172"/>
      <c r="N149" s="29"/>
      <c r="O149" s="34">
        <f t="shared" si="13"/>
        <v>3416.19</v>
      </c>
    </row>
    <row r="150" spans="1:35" ht="15" thickBot="1" x14ac:dyDescent="0.35">
      <c r="A150" s="292"/>
      <c r="B150" s="89" t="s">
        <v>302</v>
      </c>
      <c r="C150" s="169"/>
      <c r="D150" s="169"/>
      <c r="E150" s="169"/>
      <c r="F150" s="169">
        <v>169.99</v>
      </c>
      <c r="G150" s="179"/>
      <c r="H150" s="179"/>
      <c r="I150" s="179"/>
      <c r="J150" s="179"/>
      <c r="K150" s="179"/>
      <c r="L150" s="179"/>
      <c r="M150" s="179"/>
      <c r="N150" s="202"/>
      <c r="O150" s="251">
        <f t="shared" si="13"/>
        <v>169.99</v>
      </c>
    </row>
    <row r="151" spans="1:35" ht="15" thickBot="1" x14ac:dyDescent="0.35">
      <c r="A151" s="24"/>
      <c r="B151" s="6"/>
      <c r="C151" s="180" t="s">
        <v>1</v>
      </c>
      <c r="D151" s="180" t="s">
        <v>2</v>
      </c>
      <c r="E151" s="180" t="s">
        <v>3</v>
      </c>
      <c r="F151" s="180" t="s">
        <v>4</v>
      </c>
      <c r="G151" s="241" t="s">
        <v>5</v>
      </c>
      <c r="H151" s="241" t="s">
        <v>6</v>
      </c>
      <c r="I151" s="241" t="s">
        <v>7</v>
      </c>
      <c r="J151" s="241" t="s">
        <v>8</v>
      </c>
      <c r="K151" s="241" t="s">
        <v>9</v>
      </c>
      <c r="L151" s="241" t="s">
        <v>10</v>
      </c>
      <c r="M151" s="241" t="s">
        <v>11</v>
      </c>
      <c r="N151" s="242" t="s">
        <v>12</v>
      </c>
      <c r="O151" s="207" t="s">
        <v>13</v>
      </c>
    </row>
    <row r="152" spans="1:35" ht="39" customHeight="1" thickBot="1" x14ac:dyDescent="0.35">
      <c r="A152" s="287" t="s">
        <v>171</v>
      </c>
      <c r="B152" s="288" t="s">
        <v>114</v>
      </c>
      <c r="C152" s="254">
        <f>SUM(C153:C167)</f>
        <v>6216.4600000000009</v>
      </c>
      <c r="D152" s="255">
        <f>SUM(D153:D167)</f>
        <v>5894.58</v>
      </c>
      <c r="E152" s="270">
        <f>SUM(E153:E167)</f>
        <v>6270.6100000000006</v>
      </c>
      <c r="F152" s="255">
        <f>SUM(F153:F167)</f>
        <v>6096.4500000000007</v>
      </c>
      <c r="G152" s="255">
        <f>SUM(G153:G167)</f>
        <v>4170.3600000000006</v>
      </c>
      <c r="H152" s="255">
        <f>SUM(H153:H167)</f>
        <v>3707.3900000000003</v>
      </c>
      <c r="I152" s="255">
        <f>SUM(I153:I167)</f>
        <v>3679.4700000000003</v>
      </c>
      <c r="J152" s="255">
        <f>SUM(J153:J167)</f>
        <v>3567.7700000000004</v>
      </c>
      <c r="K152" s="255">
        <f>SUM(K153:K167)</f>
        <v>3567.7700000000004</v>
      </c>
      <c r="L152" s="255">
        <f>SUM(L153:L167)</f>
        <v>3567.7700000000004</v>
      </c>
      <c r="M152" s="255">
        <f>SUM(M153:M167)</f>
        <v>3567.7700000000004</v>
      </c>
      <c r="N152" s="256">
        <f>SUM(N153:N167)</f>
        <v>3567.7700000000004</v>
      </c>
      <c r="O152" s="45">
        <f>SUM(O153:O167)</f>
        <v>53874.170000000006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3"/>
      <c r="AG152" s="23"/>
      <c r="AH152" s="23"/>
      <c r="AI152" s="23"/>
    </row>
    <row r="153" spans="1:35" x14ac:dyDescent="0.3">
      <c r="A153" s="318"/>
      <c r="B153" s="174" t="s">
        <v>17</v>
      </c>
      <c r="C153" s="169">
        <v>27.92</v>
      </c>
      <c r="D153" s="169">
        <v>27.92</v>
      </c>
      <c r="E153" s="169">
        <v>27.92</v>
      </c>
      <c r="F153" s="169">
        <v>27.92</v>
      </c>
      <c r="G153" s="172">
        <v>27.92</v>
      </c>
      <c r="H153" s="172">
        <v>27.92</v>
      </c>
      <c r="I153" s="172"/>
      <c r="J153" s="172"/>
      <c r="K153" s="169"/>
      <c r="L153" s="169"/>
      <c r="M153" s="169"/>
      <c r="N153" s="28"/>
      <c r="O153" s="209">
        <f t="shared" ref="O153:O167" si="14">SUM(C153:N153)</f>
        <v>167.52000000000004</v>
      </c>
    </row>
    <row r="154" spans="1:35" x14ac:dyDescent="0.3">
      <c r="A154" s="318"/>
      <c r="B154" s="174" t="s">
        <v>17</v>
      </c>
      <c r="C154" s="169">
        <v>302.83</v>
      </c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28"/>
      <c r="O154" s="33">
        <f t="shared" si="14"/>
        <v>302.83</v>
      </c>
    </row>
    <row r="155" spans="1:35" x14ac:dyDescent="0.3">
      <c r="A155" s="318"/>
      <c r="B155" s="174" t="s">
        <v>17</v>
      </c>
      <c r="C155" s="169">
        <v>111.7</v>
      </c>
      <c r="D155" s="169">
        <v>111.7</v>
      </c>
      <c r="E155" s="169">
        <v>111.7</v>
      </c>
      <c r="F155" s="169">
        <v>111.7</v>
      </c>
      <c r="G155" s="172">
        <v>111.7</v>
      </c>
      <c r="H155" s="172">
        <v>111.7</v>
      </c>
      <c r="I155" s="172">
        <v>111.7</v>
      </c>
      <c r="J155" s="172"/>
      <c r="K155" s="172"/>
      <c r="L155" s="172"/>
      <c r="M155" s="172"/>
      <c r="N155" s="29"/>
      <c r="O155" s="33">
        <f t="shared" si="14"/>
        <v>781.90000000000009</v>
      </c>
    </row>
    <row r="156" spans="1:35" x14ac:dyDescent="0.3">
      <c r="A156" s="318"/>
      <c r="B156" s="174" t="s">
        <v>188</v>
      </c>
      <c r="C156" s="169">
        <v>170.1</v>
      </c>
      <c r="D156" s="169">
        <v>255.15</v>
      </c>
      <c r="E156" s="169">
        <v>170.1</v>
      </c>
      <c r="F156" s="169">
        <v>170.1</v>
      </c>
      <c r="G156" s="172">
        <v>170.1</v>
      </c>
      <c r="H156" s="169">
        <v>170.1</v>
      </c>
      <c r="I156" s="172">
        <v>170.1</v>
      </c>
      <c r="J156" s="169">
        <v>170.1</v>
      </c>
      <c r="K156" s="172">
        <v>170.1</v>
      </c>
      <c r="L156" s="169">
        <v>170.1</v>
      </c>
      <c r="M156" s="172">
        <v>170.1</v>
      </c>
      <c r="N156" s="28">
        <v>170.1</v>
      </c>
      <c r="O156" s="33">
        <f t="shared" si="14"/>
        <v>2126.2499999999995</v>
      </c>
    </row>
    <row r="157" spans="1:35" x14ac:dyDescent="0.3">
      <c r="A157" s="318"/>
      <c r="B157" s="174" t="s">
        <v>189</v>
      </c>
      <c r="C157" s="169">
        <v>1603.2</v>
      </c>
      <c r="D157" s="169">
        <v>1625.2</v>
      </c>
      <c r="E157" s="169">
        <v>1610.5</v>
      </c>
      <c r="F157" s="169">
        <v>1625.2</v>
      </c>
      <c r="G157" s="172">
        <v>1625.2</v>
      </c>
      <c r="H157" s="172">
        <v>1625.2</v>
      </c>
      <c r="I157" s="172">
        <v>1625.2</v>
      </c>
      <c r="J157" s="172">
        <v>1625.2</v>
      </c>
      <c r="K157" s="172">
        <v>1625.2</v>
      </c>
      <c r="L157" s="172">
        <v>1625.2</v>
      </c>
      <c r="M157" s="172">
        <v>1625.2</v>
      </c>
      <c r="N157" s="29">
        <v>1625.2</v>
      </c>
      <c r="O157" s="33">
        <f t="shared" si="14"/>
        <v>19465.700000000004</v>
      </c>
    </row>
    <row r="158" spans="1:35" x14ac:dyDescent="0.3">
      <c r="A158" s="318"/>
      <c r="B158" s="174" t="s">
        <v>190</v>
      </c>
      <c r="C158" s="169">
        <v>462.12</v>
      </c>
      <c r="D158" s="169">
        <v>461.27</v>
      </c>
      <c r="E158" s="169">
        <v>460.42</v>
      </c>
      <c r="F158" s="169">
        <v>459.55</v>
      </c>
      <c r="G158" s="172">
        <v>462.97</v>
      </c>
      <c r="H158" s="172"/>
      <c r="I158" s="172"/>
      <c r="J158" s="172"/>
      <c r="K158" s="172"/>
      <c r="L158" s="172"/>
      <c r="M158" s="172"/>
      <c r="N158" s="29"/>
      <c r="O158" s="33">
        <f t="shared" si="14"/>
        <v>2306.33</v>
      </c>
    </row>
    <row r="159" spans="1:35" x14ac:dyDescent="0.3">
      <c r="A159" s="318"/>
      <c r="B159" s="174" t="s">
        <v>303</v>
      </c>
      <c r="C159" s="169">
        <v>469.65</v>
      </c>
      <c r="D159" s="169">
        <v>470</v>
      </c>
      <c r="E159" s="169">
        <v>470</v>
      </c>
      <c r="F159" s="169">
        <v>470</v>
      </c>
      <c r="G159" s="172">
        <v>470</v>
      </c>
      <c r="H159" s="172">
        <v>470</v>
      </c>
      <c r="I159" s="172">
        <v>470</v>
      </c>
      <c r="J159" s="172">
        <v>470</v>
      </c>
      <c r="K159" s="172">
        <v>470</v>
      </c>
      <c r="L159" s="172">
        <v>470</v>
      </c>
      <c r="M159" s="172">
        <v>470</v>
      </c>
      <c r="N159" s="29">
        <v>470</v>
      </c>
      <c r="O159" s="33">
        <f t="shared" si="14"/>
        <v>5639.65</v>
      </c>
    </row>
    <row r="160" spans="1:35" x14ac:dyDescent="0.3">
      <c r="A160" s="318"/>
      <c r="B160" s="174" t="s">
        <v>95</v>
      </c>
      <c r="C160" s="169">
        <v>1094.27</v>
      </c>
      <c r="D160" s="169">
        <v>1177.55</v>
      </c>
      <c r="E160" s="169">
        <v>1365.53</v>
      </c>
      <c r="F160" s="169">
        <v>1177.54</v>
      </c>
      <c r="G160" s="172"/>
      <c r="H160" s="172"/>
      <c r="I160" s="172"/>
      <c r="J160" s="172"/>
      <c r="K160" s="172"/>
      <c r="L160" s="172"/>
      <c r="M160" s="172"/>
      <c r="N160" s="29"/>
      <c r="O160" s="33">
        <f t="shared" si="14"/>
        <v>4814.8899999999994</v>
      </c>
    </row>
    <row r="161" spans="1:31" x14ac:dyDescent="0.3">
      <c r="A161" s="318"/>
      <c r="B161" s="174" t="s">
        <v>191</v>
      </c>
      <c r="C161" s="169">
        <v>751.97</v>
      </c>
      <c r="D161" s="169">
        <v>751.97</v>
      </c>
      <c r="E161" s="169">
        <v>751.97</v>
      </c>
      <c r="F161" s="169">
        <v>751.97</v>
      </c>
      <c r="G161" s="172"/>
      <c r="H161" s="172"/>
      <c r="I161" s="172"/>
      <c r="J161" s="172"/>
      <c r="K161" s="172"/>
      <c r="L161" s="172"/>
      <c r="M161" s="172"/>
      <c r="N161" s="29"/>
      <c r="O161" s="33">
        <f t="shared" si="14"/>
        <v>3007.88</v>
      </c>
    </row>
    <row r="162" spans="1:31" x14ac:dyDescent="0.3">
      <c r="A162" s="318"/>
      <c r="B162" s="174" t="s">
        <v>304</v>
      </c>
      <c r="C162" s="169">
        <v>208.88</v>
      </c>
      <c r="D162" s="169"/>
      <c r="E162" s="169"/>
      <c r="F162" s="169"/>
      <c r="G162" s="172"/>
      <c r="H162" s="172"/>
      <c r="I162" s="172"/>
      <c r="J162" s="172"/>
      <c r="K162" s="172"/>
      <c r="L162" s="172"/>
      <c r="M162" s="172"/>
      <c r="N162" s="29"/>
      <c r="O162" s="33">
        <f t="shared" si="14"/>
        <v>208.88</v>
      </c>
    </row>
    <row r="163" spans="1:31" x14ac:dyDescent="0.3">
      <c r="A163" s="318"/>
      <c r="B163" s="174" t="s">
        <v>305</v>
      </c>
      <c r="C163" s="169"/>
      <c r="D163" s="169"/>
      <c r="E163" s="169">
        <v>288.64999999999998</v>
      </c>
      <c r="F163" s="169">
        <v>288.64999999999998</v>
      </c>
      <c r="G163" s="172">
        <v>288.64999999999998</v>
      </c>
      <c r="H163" s="172">
        <v>288.64999999999998</v>
      </c>
      <c r="I163" s="172">
        <v>288.64999999999998</v>
      </c>
      <c r="J163" s="172">
        <v>288.64999999999998</v>
      </c>
      <c r="K163" s="172">
        <v>288.64999999999998</v>
      </c>
      <c r="L163" s="172">
        <v>288.64999999999998</v>
      </c>
      <c r="M163" s="172">
        <v>288.64999999999998</v>
      </c>
      <c r="N163" s="29">
        <v>288.64999999999998</v>
      </c>
      <c r="O163" s="33">
        <f t="shared" si="14"/>
        <v>2886.5000000000005</v>
      </c>
    </row>
    <row r="164" spans="1:31" x14ac:dyDescent="0.3">
      <c r="A164" s="318"/>
      <c r="B164" s="174" t="s">
        <v>195</v>
      </c>
      <c r="C164" s="169">
        <v>85.05</v>
      </c>
      <c r="D164" s="169">
        <v>85.05</v>
      </c>
      <c r="E164" s="169">
        <v>85.05</v>
      </c>
      <c r="F164" s="169">
        <v>85.05</v>
      </c>
      <c r="G164" s="172">
        <v>85.05</v>
      </c>
      <c r="H164" s="172">
        <v>85.05</v>
      </c>
      <c r="I164" s="172">
        <v>85.05</v>
      </c>
      <c r="J164" s="172">
        <v>85.05</v>
      </c>
      <c r="K164" s="172">
        <v>85.05</v>
      </c>
      <c r="L164" s="172">
        <v>85.05</v>
      </c>
      <c r="M164" s="172">
        <v>85.05</v>
      </c>
      <c r="N164" s="29">
        <v>85.05</v>
      </c>
      <c r="O164" s="33">
        <f t="shared" si="14"/>
        <v>1020.5999999999998</v>
      </c>
    </row>
    <row r="165" spans="1:31" x14ac:dyDescent="0.3">
      <c r="A165" s="318"/>
      <c r="B165" s="174" t="s">
        <v>197</v>
      </c>
      <c r="C165" s="169">
        <v>928.77</v>
      </c>
      <c r="D165" s="169">
        <v>928.77</v>
      </c>
      <c r="E165" s="169">
        <v>928.77</v>
      </c>
      <c r="F165" s="169">
        <v>928.77</v>
      </c>
      <c r="G165" s="172">
        <v>928.77</v>
      </c>
      <c r="H165" s="172">
        <v>928.77</v>
      </c>
      <c r="I165" s="172">
        <v>928.77</v>
      </c>
      <c r="J165" s="172">
        <v>928.77</v>
      </c>
      <c r="K165" s="172">
        <v>928.77</v>
      </c>
      <c r="L165" s="172">
        <v>928.77</v>
      </c>
      <c r="M165" s="172">
        <v>928.77</v>
      </c>
      <c r="N165" s="29">
        <v>928.77</v>
      </c>
      <c r="O165" s="33">
        <f t="shared" si="14"/>
        <v>11145.240000000003</v>
      </c>
    </row>
    <row r="166" spans="1:31" x14ac:dyDescent="0.3">
      <c r="A166" s="318"/>
      <c r="B166" s="174"/>
      <c r="C166" s="169"/>
      <c r="D166" s="169"/>
      <c r="E166" s="169"/>
      <c r="F166" s="169"/>
      <c r="G166" s="172"/>
      <c r="H166" s="172"/>
      <c r="I166" s="172"/>
      <c r="J166" s="172"/>
      <c r="K166" s="172"/>
      <c r="L166" s="172"/>
      <c r="M166" s="172"/>
      <c r="N166" s="29"/>
      <c r="O166" s="33">
        <f t="shared" si="14"/>
        <v>0</v>
      </c>
    </row>
    <row r="167" spans="1:31" ht="15" thickBot="1" x14ac:dyDescent="0.35">
      <c r="A167" s="319"/>
      <c r="B167" s="175"/>
      <c r="C167" s="169"/>
      <c r="D167" s="169"/>
      <c r="E167" s="169"/>
      <c r="F167" s="169"/>
      <c r="G167" s="172"/>
      <c r="H167" s="172"/>
      <c r="I167" s="172"/>
      <c r="J167" s="172"/>
      <c r="K167" s="172"/>
      <c r="L167" s="172"/>
      <c r="M167" s="172"/>
      <c r="N167" s="29"/>
      <c r="O167" s="210">
        <f t="shared" si="14"/>
        <v>0</v>
      </c>
    </row>
    <row r="168" spans="1:31" ht="15" thickBot="1" x14ac:dyDescent="0.35">
      <c r="A168" s="24"/>
      <c r="B168" s="6"/>
      <c r="C168" s="180" t="s">
        <v>1</v>
      </c>
      <c r="D168" s="180" t="s">
        <v>2</v>
      </c>
      <c r="E168" s="180" t="s">
        <v>3</v>
      </c>
      <c r="F168" s="180" t="s">
        <v>4</v>
      </c>
      <c r="G168" s="335" t="s">
        <v>5</v>
      </c>
      <c r="H168" s="335" t="s">
        <v>6</v>
      </c>
      <c r="I168" s="335" t="s">
        <v>7</v>
      </c>
      <c r="J168" s="335" t="s">
        <v>8</v>
      </c>
      <c r="K168" s="335" t="s">
        <v>9</v>
      </c>
      <c r="L168" s="335" t="s">
        <v>10</v>
      </c>
      <c r="M168" s="335" t="s">
        <v>11</v>
      </c>
      <c r="N168" s="336" t="s">
        <v>12</v>
      </c>
      <c r="O168" s="206" t="s">
        <v>13</v>
      </c>
    </row>
    <row r="169" spans="1:31" ht="15" thickBot="1" x14ac:dyDescent="0.35">
      <c r="A169" s="320" t="s">
        <v>198</v>
      </c>
      <c r="B169" s="321" t="s">
        <v>114</v>
      </c>
      <c r="C169" s="247">
        <f t="shared" ref="C169:O169" si="15">SUM(C170:C180)</f>
        <v>429.94</v>
      </c>
      <c r="D169" s="183">
        <f t="shared" si="15"/>
        <v>274.94</v>
      </c>
      <c r="E169" s="269">
        <f t="shared" si="15"/>
        <v>255.94</v>
      </c>
      <c r="F169" s="183">
        <f t="shared" si="15"/>
        <v>1025.32</v>
      </c>
      <c r="G169" s="183">
        <f t="shared" si="15"/>
        <v>566</v>
      </c>
      <c r="H169" s="183">
        <f t="shared" si="15"/>
        <v>516</v>
      </c>
      <c r="I169" s="183">
        <f t="shared" si="15"/>
        <v>516</v>
      </c>
      <c r="J169" s="183">
        <f t="shared" si="15"/>
        <v>516</v>
      </c>
      <c r="K169" s="183">
        <f t="shared" si="15"/>
        <v>516</v>
      </c>
      <c r="L169" s="183">
        <f t="shared" si="15"/>
        <v>516</v>
      </c>
      <c r="M169" s="183">
        <f t="shared" si="15"/>
        <v>636</v>
      </c>
      <c r="N169" s="252">
        <f t="shared" si="15"/>
        <v>516</v>
      </c>
      <c r="O169" s="257">
        <f t="shared" si="15"/>
        <v>6284.14</v>
      </c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3">
      <c r="A170" s="322" t="s">
        <v>198</v>
      </c>
      <c r="B170" s="181" t="s">
        <v>206</v>
      </c>
      <c r="C170" s="236"/>
      <c r="D170" s="236"/>
      <c r="E170" s="236"/>
      <c r="F170" s="236"/>
      <c r="G170" s="182"/>
      <c r="H170" s="182"/>
      <c r="I170" s="182"/>
      <c r="J170" s="182"/>
      <c r="K170" s="182"/>
      <c r="L170" s="182"/>
      <c r="M170" s="182"/>
      <c r="N170" s="258"/>
      <c r="O170" s="209">
        <f t="shared" ref="O170:O180" si="16">SUM(C170:N170)</f>
        <v>0</v>
      </c>
    </row>
    <row r="171" spans="1:31" x14ac:dyDescent="0.3">
      <c r="A171" s="281"/>
      <c r="B171" s="95" t="s">
        <v>199</v>
      </c>
      <c r="C171" s="169">
        <v>80</v>
      </c>
      <c r="D171" s="169">
        <v>85</v>
      </c>
      <c r="E171" s="169">
        <v>166</v>
      </c>
      <c r="F171" s="169">
        <v>180</v>
      </c>
      <c r="G171" s="172">
        <v>135</v>
      </c>
      <c r="H171" s="172">
        <v>135</v>
      </c>
      <c r="I171" s="172">
        <v>135</v>
      </c>
      <c r="J171" s="172">
        <v>135</v>
      </c>
      <c r="K171" s="172">
        <v>135</v>
      </c>
      <c r="L171" s="172">
        <v>135</v>
      </c>
      <c r="M171" s="172">
        <v>135</v>
      </c>
      <c r="N171" s="172">
        <v>135</v>
      </c>
      <c r="O171" s="33">
        <f t="shared" si="16"/>
        <v>1591</v>
      </c>
    </row>
    <row r="172" spans="1:31" x14ac:dyDescent="0.3">
      <c r="A172" s="281"/>
      <c r="B172" s="95" t="s">
        <v>60</v>
      </c>
      <c r="C172" s="169"/>
      <c r="D172" s="169"/>
      <c r="E172" s="169"/>
      <c r="F172" s="169">
        <v>434.84</v>
      </c>
      <c r="G172" s="172">
        <v>90.52</v>
      </c>
      <c r="H172" s="172">
        <v>90.52</v>
      </c>
      <c r="I172" s="172">
        <v>90.52</v>
      </c>
      <c r="J172" s="172">
        <v>90.52</v>
      </c>
      <c r="K172" s="172">
        <v>90.52</v>
      </c>
      <c r="L172" s="172">
        <v>90.52</v>
      </c>
      <c r="M172" s="172">
        <v>90.52</v>
      </c>
      <c r="N172" s="172">
        <v>90.52</v>
      </c>
      <c r="O172" s="33">
        <f t="shared" si="16"/>
        <v>1159</v>
      </c>
    </row>
    <row r="173" spans="1:31" x14ac:dyDescent="0.3">
      <c r="A173" s="281"/>
      <c r="B173" s="95" t="s">
        <v>21</v>
      </c>
      <c r="C173" s="169"/>
      <c r="D173" s="169"/>
      <c r="E173" s="169"/>
      <c r="F173" s="169"/>
      <c r="G173" s="172"/>
      <c r="H173" s="172"/>
      <c r="I173" s="172"/>
      <c r="J173" s="172"/>
      <c r="K173" s="172"/>
      <c r="L173" s="172"/>
      <c r="M173" s="172"/>
      <c r="N173" s="259"/>
      <c r="O173" s="33">
        <f t="shared" si="16"/>
        <v>0</v>
      </c>
    </row>
    <row r="174" spans="1:31" x14ac:dyDescent="0.3">
      <c r="A174" s="281"/>
      <c r="B174" s="95" t="s">
        <v>209</v>
      </c>
      <c r="C174" s="169">
        <v>89.94</v>
      </c>
      <c r="D174" s="169">
        <v>89.94</v>
      </c>
      <c r="E174" s="169">
        <v>89.94</v>
      </c>
      <c r="F174" s="169">
        <v>290.48</v>
      </c>
      <c r="G174" s="172">
        <v>290.48</v>
      </c>
      <c r="H174" s="172">
        <v>290.48</v>
      </c>
      <c r="I174" s="169">
        <v>290.48</v>
      </c>
      <c r="J174" s="172">
        <v>290.48</v>
      </c>
      <c r="K174" s="172">
        <v>290.48</v>
      </c>
      <c r="L174" s="169">
        <v>290.48</v>
      </c>
      <c r="M174" s="172">
        <v>290.48</v>
      </c>
      <c r="N174" s="172">
        <v>290.48</v>
      </c>
      <c r="O174" s="33">
        <f t="shared" si="16"/>
        <v>2884.1400000000003</v>
      </c>
    </row>
    <row r="175" spans="1:31" x14ac:dyDescent="0.3">
      <c r="A175" s="281"/>
      <c r="B175" s="95" t="s">
        <v>87</v>
      </c>
      <c r="C175" s="169"/>
      <c r="D175" s="169">
        <v>100</v>
      </c>
      <c r="E175" s="169"/>
      <c r="F175" s="169"/>
      <c r="G175" s="172">
        <v>50</v>
      </c>
      <c r="H175" s="172"/>
      <c r="I175" s="172"/>
      <c r="J175" s="172"/>
      <c r="K175" s="172"/>
      <c r="L175" s="172"/>
      <c r="M175" s="172"/>
      <c r="N175" s="259"/>
      <c r="O175" s="33">
        <f t="shared" si="16"/>
        <v>150</v>
      </c>
    </row>
    <row r="176" spans="1:31" x14ac:dyDescent="0.3">
      <c r="A176" s="281"/>
      <c r="B176" s="95" t="s">
        <v>211</v>
      </c>
      <c r="C176" s="169">
        <v>260</v>
      </c>
      <c r="D176" s="169"/>
      <c r="E176" s="169"/>
      <c r="F176" s="169"/>
      <c r="G176" s="172"/>
      <c r="H176" s="172"/>
      <c r="I176" s="172"/>
      <c r="J176" s="172"/>
      <c r="K176" s="172"/>
      <c r="L176" s="172"/>
      <c r="M176" s="172"/>
      <c r="N176" s="259"/>
      <c r="O176" s="33">
        <f t="shared" si="16"/>
        <v>260</v>
      </c>
    </row>
    <row r="177" spans="1:31" x14ac:dyDescent="0.3">
      <c r="A177" s="281"/>
      <c r="B177" s="95" t="s">
        <v>212</v>
      </c>
      <c r="C177" s="169"/>
      <c r="D177" s="169"/>
      <c r="E177" s="169"/>
      <c r="F177" s="169">
        <v>120</v>
      </c>
      <c r="G177" s="172"/>
      <c r="H177" s="172"/>
      <c r="I177" s="172"/>
      <c r="J177" s="172"/>
      <c r="K177" s="172"/>
      <c r="L177" s="172"/>
      <c r="M177" s="172">
        <v>120</v>
      </c>
      <c r="N177" s="259"/>
      <c r="O177" s="33">
        <f t="shared" si="16"/>
        <v>240</v>
      </c>
    </row>
    <row r="178" spans="1:31" x14ac:dyDescent="0.3">
      <c r="A178" s="281"/>
      <c r="B178" s="95"/>
      <c r="C178" s="169"/>
      <c r="D178" s="169"/>
      <c r="E178" s="169"/>
      <c r="F178" s="169"/>
      <c r="G178" s="172"/>
      <c r="H178" s="172"/>
      <c r="I178" s="172"/>
      <c r="J178" s="172"/>
      <c r="K178" s="172"/>
      <c r="L178" s="172"/>
      <c r="M178" s="172"/>
      <c r="N178" s="259"/>
      <c r="O178" s="33">
        <f t="shared" si="16"/>
        <v>0</v>
      </c>
    </row>
    <row r="179" spans="1:31" x14ac:dyDescent="0.3">
      <c r="A179" s="281"/>
      <c r="B179" s="95"/>
      <c r="C179" s="169"/>
      <c r="D179" s="169"/>
      <c r="E179" s="169"/>
      <c r="F179" s="169"/>
      <c r="G179" s="172"/>
      <c r="H179" s="172"/>
      <c r="I179" s="172"/>
      <c r="J179" s="172"/>
      <c r="K179" s="172"/>
      <c r="L179" s="172"/>
      <c r="M179" s="172"/>
      <c r="N179" s="259"/>
      <c r="O179" s="33">
        <f t="shared" si="16"/>
        <v>0</v>
      </c>
    </row>
    <row r="180" spans="1:31" ht="15" thickBot="1" x14ac:dyDescent="0.35">
      <c r="A180" s="282"/>
      <c r="B180" s="97"/>
      <c r="C180" s="169"/>
      <c r="D180" s="169"/>
      <c r="E180" s="169"/>
      <c r="F180" s="169"/>
      <c r="G180" s="179"/>
      <c r="H180" s="179"/>
      <c r="I180" s="179"/>
      <c r="J180" s="179"/>
      <c r="K180" s="179"/>
      <c r="L180" s="179"/>
      <c r="M180" s="179"/>
      <c r="N180" s="260"/>
      <c r="O180" s="210">
        <f t="shared" si="16"/>
        <v>0</v>
      </c>
    </row>
    <row r="181" spans="1:31" ht="15" thickBot="1" x14ac:dyDescent="0.35">
      <c r="A181" s="9"/>
      <c r="B181" s="10"/>
      <c r="C181" s="180" t="s">
        <v>1</v>
      </c>
      <c r="D181" s="180" t="s">
        <v>2</v>
      </c>
      <c r="E181" s="180" t="s">
        <v>3</v>
      </c>
      <c r="F181" s="180" t="s">
        <v>4</v>
      </c>
      <c r="G181" s="180" t="s">
        <v>5</v>
      </c>
      <c r="H181" s="180" t="s">
        <v>6</v>
      </c>
      <c r="I181" s="180" t="s">
        <v>7</v>
      </c>
      <c r="J181" s="180" t="s">
        <v>8</v>
      </c>
      <c r="K181" s="180" t="s">
        <v>9</v>
      </c>
      <c r="L181" s="180" t="s">
        <v>10</v>
      </c>
      <c r="M181" s="180" t="s">
        <v>11</v>
      </c>
      <c r="N181" s="203" t="s">
        <v>12</v>
      </c>
      <c r="O181" s="211" t="s">
        <v>13</v>
      </c>
    </row>
    <row r="182" spans="1:31" ht="15" thickBot="1" x14ac:dyDescent="0.35">
      <c r="A182" s="283" t="s">
        <v>213</v>
      </c>
      <c r="B182" s="323" t="s">
        <v>114</v>
      </c>
      <c r="C182" s="39">
        <f t="shared" ref="C182:O182" si="17">SUM(C183:C187)</f>
        <v>1307.95</v>
      </c>
      <c r="D182" s="183">
        <f t="shared" si="17"/>
        <v>1216.07</v>
      </c>
      <c r="E182" s="269">
        <f t="shared" si="17"/>
        <v>2644.04</v>
      </c>
      <c r="F182" s="183">
        <f t="shared" si="17"/>
        <v>3703.5299999999997</v>
      </c>
      <c r="G182" s="183">
        <f t="shared" si="17"/>
        <v>1782.6599999999999</v>
      </c>
      <c r="H182" s="183">
        <f t="shared" si="17"/>
        <v>1199.08</v>
      </c>
      <c r="I182" s="183">
        <f t="shared" si="17"/>
        <v>1608.77</v>
      </c>
      <c r="J182" s="183">
        <f t="shared" si="17"/>
        <v>1737.77</v>
      </c>
      <c r="K182" s="183">
        <f t="shared" si="17"/>
        <v>1871.97</v>
      </c>
      <c r="L182" s="183">
        <f t="shared" si="17"/>
        <v>1709.17</v>
      </c>
      <c r="M182" s="183">
        <f t="shared" si="17"/>
        <v>1780.77</v>
      </c>
      <c r="N182" s="252">
        <f t="shared" si="17"/>
        <v>3234.4</v>
      </c>
      <c r="O182" s="32">
        <f t="shared" si="17"/>
        <v>23796.18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x14ac:dyDescent="0.3">
      <c r="A183" s="324" t="s">
        <v>213</v>
      </c>
      <c r="B183" s="262" t="s">
        <v>273</v>
      </c>
      <c r="C183" s="236">
        <v>25.01</v>
      </c>
      <c r="D183" s="236">
        <v>28.4</v>
      </c>
      <c r="E183" s="236">
        <v>128</v>
      </c>
      <c r="F183" s="236">
        <v>189</v>
      </c>
      <c r="G183" s="182">
        <v>55.54</v>
      </c>
      <c r="H183" s="182">
        <v>285</v>
      </c>
      <c r="I183" s="182">
        <v>123</v>
      </c>
      <c r="J183" s="182">
        <v>112</v>
      </c>
      <c r="K183" s="182">
        <v>185</v>
      </c>
      <c r="L183" s="182">
        <v>250</v>
      </c>
      <c r="M183" s="182">
        <v>280</v>
      </c>
      <c r="N183" s="201">
        <v>220</v>
      </c>
      <c r="O183" s="209">
        <f t="shared" ref="O183:O187" si="18">SUM(C183:N183)</f>
        <v>1880.95</v>
      </c>
    </row>
    <row r="184" spans="1:31" x14ac:dyDescent="0.3">
      <c r="A184" s="325"/>
      <c r="B184" s="261" t="s">
        <v>274</v>
      </c>
      <c r="C184" s="169">
        <v>82.92</v>
      </c>
      <c r="D184" s="169">
        <v>11.6</v>
      </c>
      <c r="E184" s="169">
        <v>15.99</v>
      </c>
      <c r="F184" s="169">
        <v>93.7</v>
      </c>
      <c r="G184" s="172">
        <v>101.5</v>
      </c>
      <c r="H184" s="172"/>
      <c r="I184" s="172"/>
      <c r="J184" s="172">
        <v>85</v>
      </c>
      <c r="K184" s="172"/>
      <c r="L184" s="172"/>
      <c r="M184" s="172">
        <v>150</v>
      </c>
      <c r="N184" s="29">
        <v>285</v>
      </c>
      <c r="O184" s="33">
        <f t="shared" si="18"/>
        <v>825.71</v>
      </c>
    </row>
    <row r="185" spans="1:31" x14ac:dyDescent="0.3">
      <c r="A185" s="325"/>
      <c r="B185" s="261" t="s">
        <v>275</v>
      </c>
      <c r="C185" s="169">
        <v>1200.02</v>
      </c>
      <c r="D185" s="169">
        <v>1176.07</v>
      </c>
      <c r="E185" s="169">
        <v>2500.0500000000002</v>
      </c>
      <c r="F185" s="169">
        <v>3320.06</v>
      </c>
      <c r="G185" s="172">
        <v>1524.85</v>
      </c>
      <c r="H185" s="172">
        <v>813.31</v>
      </c>
      <c r="I185" s="172">
        <v>1385</v>
      </c>
      <c r="J185" s="172">
        <v>1440</v>
      </c>
      <c r="K185" s="172">
        <v>1586.2</v>
      </c>
      <c r="L185" s="172">
        <v>1358.4</v>
      </c>
      <c r="M185" s="172">
        <v>1250</v>
      </c>
      <c r="N185" s="29">
        <v>2628.63</v>
      </c>
      <c r="O185" s="33">
        <f t="shared" si="18"/>
        <v>20182.59</v>
      </c>
    </row>
    <row r="186" spans="1:31" x14ac:dyDescent="0.3">
      <c r="A186" s="325"/>
      <c r="B186" s="261" t="s">
        <v>276</v>
      </c>
      <c r="C186" s="169"/>
      <c r="D186" s="169"/>
      <c r="E186" s="169"/>
      <c r="F186" s="169">
        <v>100.77</v>
      </c>
      <c r="G186" s="172">
        <v>100.77</v>
      </c>
      <c r="H186" s="172">
        <v>100.77</v>
      </c>
      <c r="I186" s="172">
        <v>100.77</v>
      </c>
      <c r="J186" s="172">
        <v>100.77</v>
      </c>
      <c r="K186" s="172">
        <v>100.77</v>
      </c>
      <c r="L186" s="172">
        <v>100.77</v>
      </c>
      <c r="M186" s="172">
        <v>100.77</v>
      </c>
      <c r="N186" s="172">
        <v>100.77</v>
      </c>
      <c r="O186" s="33">
        <f t="shared" si="18"/>
        <v>906.93</v>
      </c>
    </row>
    <row r="187" spans="1:31" ht="15" thickBot="1" x14ac:dyDescent="0.35">
      <c r="A187" s="326"/>
      <c r="B187" s="263"/>
      <c r="C187" s="169"/>
      <c r="D187" s="169"/>
      <c r="E187" s="169"/>
      <c r="F187" s="169"/>
      <c r="G187" s="179"/>
      <c r="H187" s="179"/>
      <c r="I187" s="179"/>
      <c r="J187" s="179"/>
      <c r="K187" s="179"/>
      <c r="L187" s="179"/>
      <c r="M187" s="179"/>
      <c r="N187" s="202"/>
      <c r="O187" s="210">
        <f t="shared" si="18"/>
        <v>0</v>
      </c>
    </row>
    <row r="188" spans="1:31" x14ac:dyDescent="0.3">
      <c r="C188" s="314" t="s">
        <v>1</v>
      </c>
      <c r="D188" s="314" t="s">
        <v>2</v>
      </c>
      <c r="E188" s="314" t="s">
        <v>3</v>
      </c>
      <c r="F188" s="314" t="s">
        <v>4</v>
      </c>
      <c r="G188" s="314" t="s">
        <v>5</v>
      </c>
      <c r="H188" s="314" t="s">
        <v>6</v>
      </c>
      <c r="I188" s="314" t="s">
        <v>7</v>
      </c>
      <c r="J188" s="314" t="s">
        <v>8</v>
      </c>
      <c r="K188" s="314" t="s">
        <v>9</v>
      </c>
      <c r="L188" s="314" t="s">
        <v>10</v>
      </c>
      <c r="M188" s="314" t="s">
        <v>11</v>
      </c>
      <c r="N188" s="316" t="s">
        <v>12</v>
      </c>
      <c r="O188" s="273" t="s">
        <v>222</v>
      </c>
    </row>
    <row r="189" spans="1:31" ht="15" thickBot="1" x14ac:dyDescent="0.35">
      <c r="A189" s="5"/>
      <c r="B189" s="11" t="s">
        <v>223</v>
      </c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7"/>
      <c r="O189" s="274" t="s">
        <v>222</v>
      </c>
    </row>
    <row r="190" spans="1:31" x14ac:dyDescent="0.3">
      <c r="A190" s="5"/>
      <c r="B190" s="185" t="s">
        <v>224</v>
      </c>
      <c r="C190" s="236">
        <f>C4</f>
        <v>13511.369999999999</v>
      </c>
      <c r="D190" s="236">
        <f>D4</f>
        <v>22814.69</v>
      </c>
      <c r="E190" s="236">
        <f>E4</f>
        <v>44000.643000000004</v>
      </c>
      <c r="F190" s="236">
        <f>F4</f>
        <v>20424.809999999998</v>
      </c>
      <c r="G190" s="184">
        <f>G4</f>
        <v>10713</v>
      </c>
      <c r="H190" s="184">
        <f>H4</f>
        <v>9945</v>
      </c>
      <c r="I190" s="184">
        <f>I4</f>
        <v>9945</v>
      </c>
      <c r="J190" s="184">
        <f>J4</f>
        <v>9945</v>
      </c>
      <c r="K190" s="184">
        <f>K4</f>
        <v>9945</v>
      </c>
      <c r="L190" s="184">
        <f>L4</f>
        <v>9945</v>
      </c>
      <c r="M190" s="184">
        <f>M4</f>
        <v>9945</v>
      </c>
      <c r="N190" s="205">
        <f>N4</f>
        <v>9945</v>
      </c>
      <c r="O190" s="47">
        <f>SUM(C190:N190)</f>
        <v>181079.51300000001</v>
      </c>
    </row>
    <row r="191" spans="1:31" x14ac:dyDescent="0.3">
      <c r="A191" s="26"/>
      <c r="B191" s="186" t="s">
        <v>225</v>
      </c>
      <c r="C191" s="169">
        <f>C19+C43+C56+C66+C83+C102+C127+C152+C169+C182</f>
        <v>14202.330000000004</v>
      </c>
      <c r="D191" s="169">
        <f>D19+D43+D56+D66+D83+D102+D127+D152+D169+D182</f>
        <v>14023.47</v>
      </c>
      <c r="E191" s="169">
        <f>E19+E43+E56+E66+E83+E102+E127+E152+E169+E182</f>
        <v>19061.13</v>
      </c>
      <c r="F191" s="169">
        <f>F19+F43+F56+F66+F83+F102+F127+F152+F169+F182</f>
        <v>21952.65</v>
      </c>
      <c r="G191" s="173">
        <f>G19+G43+G56+G66+G83+G102+G127+G152+G169+G182</f>
        <v>11324.880000000001</v>
      </c>
      <c r="H191" s="173">
        <f>H19+H43+H56+H66+H83+H102+H127+H152+H169+H182</f>
        <v>9407.58</v>
      </c>
      <c r="I191" s="173">
        <f>I19+I43+I56+I66+I83+I102+I127+I152+I169+I182</f>
        <v>9531.18</v>
      </c>
      <c r="J191" s="173">
        <f>J19+J43+J56+J66+J83+J102+J127+J152+J169+J182</f>
        <v>8713.2800000000007</v>
      </c>
      <c r="K191" s="173">
        <f>K19+K43+K56+K66+K83+K102+K127+K152+K169+K182</f>
        <v>8848.25</v>
      </c>
      <c r="L191" s="173">
        <f>L19+L43+L56+L66+L83+L102+L127+L152+L169+L182</f>
        <v>8219.16</v>
      </c>
      <c r="M191" s="173">
        <f>M19+M43+M56+M66+M83+M102+M127+M152+M169+M182</f>
        <v>8325.09</v>
      </c>
      <c r="N191" s="110">
        <f>N19+N43+N56+N66+N83+N102+N127+N152+N169+N182</f>
        <v>9680.74</v>
      </c>
      <c r="O191" s="36">
        <f>SUM(C191:N191)</f>
        <v>143289.74000000002</v>
      </c>
    </row>
    <row r="192" spans="1:31" ht="15" thickBot="1" x14ac:dyDescent="0.35">
      <c r="A192" s="26"/>
      <c r="B192" s="212" t="s">
        <v>226</v>
      </c>
      <c r="C192" s="213">
        <f>C190-C191</f>
        <v>-690.96000000000458</v>
      </c>
      <c r="D192" s="169">
        <f t="shared" ref="D192:N192" si="19">D190-D191</f>
        <v>8791.2199999999993</v>
      </c>
      <c r="E192" s="169">
        <f t="shared" si="19"/>
        <v>24939.513000000003</v>
      </c>
      <c r="F192" s="213">
        <f t="shared" si="19"/>
        <v>-1527.8400000000038</v>
      </c>
      <c r="G192" s="213">
        <f t="shared" si="19"/>
        <v>-611.88000000000102</v>
      </c>
      <c r="H192" s="213">
        <f t="shared" si="19"/>
        <v>537.42000000000007</v>
      </c>
      <c r="I192" s="213">
        <f t="shared" si="19"/>
        <v>413.81999999999971</v>
      </c>
      <c r="J192" s="213">
        <f t="shared" si="19"/>
        <v>1231.7199999999993</v>
      </c>
      <c r="K192" s="213">
        <f t="shared" si="19"/>
        <v>1096.75</v>
      </c>
      <c r="L192" s="213">
        <f t="shared" si="19"/>
        <v>1725.8400000000001</v>
      </c>
      <c r="M192" s="213">
        <f t="shared" si="19"/>
        <v>1619.9099999999999</v>
      </c>
      <c r="N192" s="214">
        <f t="shared" si="19"/>
        <v>264.26000000000022</v>
      </c>
      <c r="O192" s="51">
        <f>SUM(C192:N192)</f>
        <v>37789.773000000008</v>
      </c>
    </row>
    <row r="193" spans="1:31" ht="15" thickBot="1" x14ac:dyDescent="0.35">
      <c r="A193" s="5"/>
      <c r="B193" s="187" t="s">
        <v>227</v>
      </c>
      <c r="C193" s="39">
        <f>C192</f>
        <v>-690.96000000000458</v>
      </c>
      <c r="D193" s="183">
        <f>C192+D192</f>
        <v>8100.2599999999948</v>
      </c>
      <c r="E193" s="269">
        <f>C192:E192</f>
        <v>24939.513000000003</v>
      </c>
      <c r="F193" s="183">
        <f>C192:F192</f>
        <v>-1527.8400000000038</v>
      </c>
      <c r="G193" s="183">
        <f>C192:G192</f>
        <v>-611.88000000000102</v>
      </c>
      <c r="H193" s="183">
        <f>C192:H192</f>
        <v>537.42000000000007</v>
      </c>
      <c r="I193" s="183">
        <f>SUM(C192:I192)</f>
        <v>31851.292999999998</v>
      </c>
      <c r="J193" s="183">
        <f>SUM(C192:J192)</f>
        <v>33083.012999999999</v>
      </c>
      <c r="K193" s="183">
        <f>SUM(C192:K192)</f>
        <v>34179.762999999999</v>
      </c>
      <c r="L193" s="183">
        <f>SUM(C192:L192)</f>
        <v>35905.603000000003</v>
      </c>
      <c r="M193" s="183">
        <f>SUM(C192:M192)</f>
        <v>37525.513000000006</v>
      </c>
      <c r="N193" s="204">
        <f>SUM(C192:N192)</f>
        <v>37789.773000000008</v>
      </c>
      <c r="O193" s="3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x14ac:dyDescent="0.3">
      <c r="A194" s="25"/>
    </row>
    <row r="195" spans="1:31" ht="15" thickBot="1" x14ac:dyDescent="0.35">
      <c r="A195" s="25"/>
    </row>
    <row r="196" spans="1:31" ht="15" thickBot="1" x14ac:dyDescent="0.35">
      <c r="A196" s="25"/>
      <c r="B196" s="20" t="s">
        <v>228</v>
      </c>
      <c r="C196" s="21"/>
      <c r="D196" s="19"/>
    </row>
    <row r="197" spans="1:31" ht="15" thickBot="1" x14ac:dyDescent="0.35">
      <c r="A197" s="25"/>
    </row>
    <row r="198" spans="1:31" ht="25.5" customHeight="1" x14ac:dyDescent="0.3">
      <c r="B198" s="195" t="s">
        <v>14</v>
      </c>
      <c r="C198" s="193">
        <f>O4</f>
        <v>181079.51300000001</v>
      </c>
      <c r="D198" s="14"/>
    </row>
    <row r="199" spans="1:31" x14ac:dyDescent="0.3">
      <c r="B199" s="196" t="s">
        <v>31</v>
      </c>
      <c r="C199" s="194">
        <f>O19</f>
        <v>14806.840000000002</v>
      </c>
      <c r="D199" s="14"/>
    </row>
    <row r="200" spans="1:31" x14ac:dyDescent="0.3">
      <c r="B200" s="196" t="s">
        <v>56</v>
      </c>
      <c r="C200" s="194">
        <f>O43</f>
        <v>6194.829999999999</v>
      </c>
      <c r="D200" s="14"/>
    </row>
    <row r="201" spans="1:31" x14ac:dyDescent="0.3">
      <c r="B201" s="196" t="s">
        <v>68</v>
      </c>
      <c r="C201" s="194">
        <f>O56</f>
        <v>1297.58</v>
      </c>
      <c r="D201" s="14"/>
    </row>
    <row r="202" spans="1:31" x14ac:dyDescent="0.3">
      <c r="B202" s="196" t="s">
        <v>72</v>
      </c>
      <c r="C202" s="194">
        <f>O66</f>
        <v>5995.4999999999982</v>
      </c>
      <c r="D202" s="14"/>
    </row>
    <row r="203" spans="1:31" x14ac:dyDescent="0.3">
      <c r="B203" s="196" t="s">
        <v>90</v>
      </c>
      <c r="C203" s="194">
        <f>O83</f>
        <v>4071.41</v>
      </c>
      <c r="D203" s="14"/>
    </row>
    <row r="204" spans="1:31" x14ac:dyDescent="0.3">
      <c r="B204" s="196" t="s">
        <v>113</v>
      </c>
      <c r="C204" s="194">
        <f>O102</f>
        <v>6618.8799999999992</v>
      </c>
      <c r="D204" s="14"/>
    </row>
    <row r="205" spans="1:31" ht="36" x14ac:dyDescent="0.3">
      <c r="B205" s="196" t="s">
        <v>229</v>
      </c>
      <c r="C205" s="194">
        <f>O152</f>
        <v>53874.170000000006</v>
      </c>
      <c r="D205" s="14"/>
    </row>
    <row r="206" spans="1:31" x14ac:dyDescent="0.3">
      <c r="B206" s="196" t="s">
        <v>198</v>
      </c>
      <c r="C206" s="194">
        <f>O169</f>
        <v>6284.14</v>
      </c>
      <c r="D206" s="14"/>
    </row>
    <row r="207" spans="1:31" ht="15" thickBot="1" x14ac:dyDescent="0.35">
      <c r="B207" s="197" t="s">
        <v>307</v>
      </c>
      <c r="C207" s="188">
        <f>O127</f>
        <v>20350.21</v>
      </c>
      <c r="D207" s="14"/>
    </row>
    <row r="208" spans="1:31" ht="15" thickBot="1" x14ac:dyDescent="0.35">
      <c r="B208" s="191" t="s">
        <v>230</v>
      </c>
      <c r="C208" s="192"/>
      <c r="D208" s="18"/>
    </row>
    <row r="209" spans="2:4" ht="15" thickBot="1" x14ac:dyDescent="0.35">
      <c r="B209" s="189" t="s">
        <v>213</v>
      </c>
      <c r="C209" s="190">
        <f>O182</f>
        <v>23796.18</v>
      </c>
      <c r="D209" s="14"/>
    </row>
  </sheetData>
  <sortState xmlns:xlrd2="http://schemas.microsoft.com/office/spreadsheetml/2017/richdata2" ref="B44:N54">
    <sortCondition ref="B44:B54"/>
  </sortState>
  <mergeCells count="37">
    <mergeCell ref="A20:A41"/>
    <mergeCell ref="A1:B3"/>
    <mergeCell ref="C1:O1"/>
    <mergeCell ref="A4:B4"/>
    <mergeCell ref="A5:A17"/>
    <mergeCell ref="A19:B19"/>
    <mergeCell ref="A128:A150"/>
    <mergeCell ref="A43:B43"/>
    <mergeCell ref="A44:A54"/>
    <mergeCell ref="A56:B56"/>
    <mergeCell ref="A57:A64"/>
    <mergeCell ref="A66:B66"/>
    <mergeCell ref="A67:A81"/>
    <mergeCell ref="A83:B83"/>
    <mergeCell ref="A84:A100"/>
    <mergeCell ref="A102:B102"/>
    <mergeCell ref="A103:A125"/>
    <mergeCell ref="A127:B127"/>
    <mergeCell ref="H188:H189"/>
    <mergeCell ref="A152:B152"/>
    <mergeCell ref="A153:A167"/>
    <mergeCell ref="A169:B169"/>
    <mergeCell ref="A170:A180"/>
    <mergeCell ref="A182:B182"/>
    <mergeCell ref="A183:A187"/>
    <mergeCell ref="C188:C189"/>
    <mergeCell ref="D188:D189"/>
    <mergeCell ref="E188:E189"/>
    <mergeCell ref="F188:F189"/>
    <mergeCell ref="G188:G189"/>
    <mergeCell ref="O188:O189"/>
    <mergeCell ref="I188:I189"/>
    <mergeCell ref="J188:J189"/>
    <mergeCell ref="K188:K189"/>
    <mergeCell ref="L188:L189"/>
    <mergeCell ref="M188:M189"/>
    <mergeCell ref="N188:N189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D9E-E6AB-47B4-B4F6-F9D298215F0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2019</vt:lpstr>
      <vt:lpstr>2020</vt:lpstr>
      <vt:lpstr>2024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SHELLEI TAITE</cp:lastModifiedBy>
  <cp:revision/>
  <dcterms:created xsi:type="dcterms:W3CDTF">2018-12-25T22:12:53Z</dcterms:created>
  <dcterms:modified xsi:type="dcterms:W3CDTF">2025-01-15T13:52:14Z</dcterms:modified>
  <cp:category/>
  <cp:contentStatus/>
</cp:coreProperties>
</file>