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b853Z9sxaXhcMH6QJFvWuAf5iUw=="/>
    </ext>
  </extLst>
</workbook>
</file>

<file path=xl/sharedStrings.xml><?xml version="1.0" encoding="utf-8"?>
<sst xmlns="http://schemas.openxmlformats.org/spreadsheetml/2006/main" count="21" uniqueCount="13">
  <si>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</si>
  <si>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</si>
  <si>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</si>
  <si>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</si>
  <si>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</si>
  <si>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</si>
  <si>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</si>
  <si>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</si>
  <si>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Baseline</t>
  </si>
  <si>
    <t>Error</t>
  </si>
  <si>
    <t>Error %</t>
  </si>
  <si>
    <t>Coefficients</t>
  </si>
  <si>
    <t>R-Squared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</si>
</sst>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]#,##0"/>
    <numFmt numFmtId="165" formatCode="[$$]#,##0.00"/>
    <numFmt numFmtId="166" formatCode="#,##0.0"/>
    <numFmt numFmtId="167" formatCode="&quot;$&quot;#,##0"/>
    <numFmt numFmtId="168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2" xfId="0" applyFont="1" applyNumberFormat="1"/>
    <xf borderId="0" fillId="0" fontId="2" numFmtId="167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167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68" xfId="0" applyFont="1" applyNumberForma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vs. Week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Data!$A$4:$A$55</c:f>
            </c:strRef>
          </c:cat>
          <c:val>
            <c:numRef>
              <c:f>Data!$B$4:$B$55</c:f>
              <c:numCache/>
            </c:numRef>
          </c:val>
          <c:smooth val="0"/>
        </c:ser>
        <c:ser>
          <c:idx val="1"/>
          <c:order val="1"/>
          <c:tx>
            <c:strRef>
              <c:f>Data!$T$3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Data!$A$4:$A$55</c:f>
            </c:strRef>
          </c:cat>
          <c:val>
            <c:numRef>
              <c:f>Data!$T$4:$T$1002</c:f>
              <c:numCache/>
            </c:numRef>
          </c:val>
          <c:smooth val="0"/>
        </c:ser>
        <c:axId val="442755940"/>
        <c:axId val="952123435"/>
      </c:lineChart>
      <c:catAx>
        <c:axId val="442755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2123435"/>
      </c:catAx>
      <c:valAx>
        <c:axId val="952123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2755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Data!$AC$3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Data!$AC$4:$AC$55</c:f>
              <c:numCache/>
            </c:numRef>
          </c:val>
        </c:ser>
        <c:axId val="2055502452"/>
        <c:axId val="834942451"/>
      </c:barChart>
      <c:catAx>
        <c:axId val="2055502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942451"/>
      </c:catAx>
      <c:valAx>
        <c:axId val="834942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5502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Data!$K$47:$Q$47</c:f>
            </c:strRef>
          </c:cat>
          <c:val>
            <c:numRef>
              <c:f>Data!$K$49:$Q$49</c:f>
              <c:numCache/>
            </c:numRef>
          </c:val>
        </c:ser>
        <c:axId val="243799781"/>
        <c:axId val="572033999"/>
      </c:barChart>
      <c:catAx>
        <c:axId val="2437997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033999"/>
      </c:catAx>
      <c:valAx>
        <c:axId val="5720339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7997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Data!$U$3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Data!$U$4:$U$1002</c:f>
              <c:numCache/>
            </c:numRef>
          </c:val>
        </c:ser>
        <c:ser>
          <c:idx val="1"/>
          <c:order val="1"/>
          <c:tx>
            <c:strRef>
              <c:f>Data!$V$3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Data!$V$4:$V$1002</c:f>
              <c:numCache/>
            </c:numRef>
          </c:val>
        </c:ser>
        <c:ser>
          <c:idx val="2"/>
          <c:order val="2"/>
          <c:tx>
            <c:strRef>
              <c:f>Data!$W$3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val>
            <c:numRef>
              <c:f>Data!$W$4:$W$1002</c:f>
              <c:numCache/>
            </c:numRef>
          </c:val>
        </c:ser>
        <c:ser>
          <c:idx val="3"/>
          <c:order val="3"/>
          <c:tx>
            <c:strRef>
              <c:f>Data!$X$3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val>
            <c:numRef>
              <c:f>Data!$X$4:$X$1002</c:f>
              <c:numCache/>
            </c:numRef>
          </c:val>
        </c:ser>
        <c:ser>
          <c:idx val="4"/>
          <c:order val="4"/>
          <c:tx>
            <c:strRef>
              <c:f>Data!$Y$3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val>
            <c:numRef>
              <c:f>Data!$Y$4:$Y$1002</c:f>
              <c:numCache/>
            </c:numRef>
          </c:val>
        </c:ser>
        <c:ser>
          <c:idx val="5"/>
          <c:order val="5"/>
          <c:tx>
            <c:strRef>
              <c:f>Data!$Z$3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val>
            <c:numRef>
              <c:f>Data!$Z$4:$Z$1002</c:f>
              <c:numCache/>
            </c:numRef>
          </c:val>
        </c:ser>
        <c:axId val="1355820661"/>
        <c:axId val="268963916"/>
      </c:areaChart>
      <c:catAx>
        <c:axId val="1355820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963916"/>
      </c:catAx>
      <c:valAx>
        <c:axId val="268963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58206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</xdr:colOff>
      <xdr:row>4</xdr:row>
      <xdr:rowOff>190500</xdr:rowOff>
    </xdr:from>
    <xdr:ext cx="5715000" cy="3533775"/>
    <xdr:graphicFrame>
      <xdr:nvGraphicFramePr>
        <xdr:cNvPr id="150236250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219075</xdr:colOff>
      <xdr:row>27</xdr:row>
      <xdr:rowOff>114300</xdr:rowOff>
    </xdr:from>
    <xdr:ext cx="5715000" cy="3533775"/>
    <xdr:graphicFrame>
      <xdr:nvGraphicFramePr>
        <xdr:cNvPr id="62166858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1085850</xdr:colOff>
      <xdr:row>50</xdr:row>
      <xdr:rowOff>85725</xdr:rowOff>
    </xdr:from>
    <xdr:ext cx="5715000" cy="3533775"/>
    <xdr:graphicFrame>
      <xdr:nvGraphicFramePr>
        <xdr:cNvPr id="15198254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1047750</xdr:colOff>
      <xdr:row>68</xdr:row>
      <xdr:rowOff>180975</xdr:rowOff>
    </xdr:from>
    <xdr:ext cx="5715000" cy="3533775"/>
    <xdr:graphicFrame>
      <xdr:nvGraphicFramePr>
        <xdr:cNvPr id="590033513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14.38"/>
  </cols>
  <sheetData>
    <row r="1" ht="15.75" customHeight="1">
      <c r="A1" s="1"/>
      <c r="B1" s="2"/>
      <c r="C1" s="1"/>
      <c r="D1" s="1"/>
      <c r="E1" s="1"/>
      <c r="F1" s="1"/>
      <c r="G1" s="1"/>
      <c r="H1" s="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1"/>
      <c r="B2" s="1"/>
      <c r="C2" s="1"/>
      <c r="D2" s="1"/>
      <c r="E2" s="1"/>
      <c r="F2" s="1"/>
      <c r="G2" s="1"/>
      <c r="H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K3" s="4" t="str">
        <f>H3</f>
        <v>Holiday</v>
      </c>
      <c r="L3" s="4" t="str">
        <f>G3</f>
        <v>Temperature</v>
      </c>
      <c r="M3" s="4" t="str">
        <f>F3</f>
        <v>Price Change</v>
      </c>
      <c r="N3" s="4" t="str">
        <f>E3</f>
        <v>Social Ads</v>
      </c>
      <c r="O3" s="4" t="str">
        <f>D3</f>
        <v>Search Ads</v>
      </c>
      <c r="P3" s="4" t="str">
        <f>C3</f>
        <v>Newspaper Ads</v>
      </c>
      <c r="Q3" s="3" t="s">
        <v>8</v>
      </c>
      <c r="R3" s="3"/>
      <c r="S3" s="3" t="str">
        <f t="shared" ref="S3:S55" si="2">A3</f>
        <v>Week</v>
      </c>
      <c r="T3" s="3" t="str">
        <f>concat("Predicted ", B3)</f>
        <v>Predicted Revenue</v>
      </c>
      <c r="U3" s="3" t="str">
        <f t="shared" ref="U3:Z3" si="1">C3</f>
        <v>Newspaper Ads</v>
      </c>
      <c r="V3" s="3" t="str">
        <f t="shared" si="1"/>
        <v>Search Ads</v>
      </c>
      <c r="W3" s="3" t="str">
        <f t="shared" si="1"/>
        <v>Social Ads</v>
      </c>
      <c r="X3" s="3" t="str">
        <f t="shared" si="1"/>
        <v>Price Change</v>
      </c>
      <c r="Y3" s="3" t="str">
        <f t="shared" si="1"/>
        <v>Temperature</v>
      </c>
      <c r="Z3" s="3" t="str">
        <f t="shared" si="1"/>
        <v>Holiday</v>
      </c>
      <c r="AA3" s="3" t="s">
        <v>8</v>
      </c>
      <c r="AB3" s="3" t="s">
        <v>9</v>
      </c>
      <c r="AC3" s="3" t="s">
        <v>10</v>
      </c>
    </row>
    <row r="4" ht="15.75" customHeight="1">
      <c r="A4" s="1">
        <v>1.0</v>
      </c>
      <c r="B4" s="5">
        <v>3302.99</v>
      </c>
      <c r="C4" s="6">
        <v>0.0</v>
      </c>
      <c r="D4" s="6">
        <v>0.0</v>
      </c>
      <c r="E4" s="6">
        <v>0.0</v>
      </c>
      <c r="F4" s="7">
        <v>0.0</v>
      </c>
      <c r="G4" s="8">
        <v>39.8</v>
      </c>
      <c r="H4" s="1">
        <v>1.0</v>
      </c>
      <c r="J4" s="3" t="s">
        <v>11</v>
      </c>
      <c r="K4" s="9">
        <f t="array" ref="K4:Q8">linest(B4:B55,C4:H55,1,1)</f>
        <v>804.2099658</v>
      </c>
      <c r="L4" s="9">
        <v>27.60365881379305</v>
      </c>
      <c r="M4" s="9">
        <v>-751.9252934898414</v>
      </c>
      <c r="N4" s="9">
        <v>3.710089825169321</v>
      </c>
      <c r="O4" s="9">
        <v>2.7898930069271834</v>
      </c>
      <c r="P4" s="9">
        <v>4.496631566730403</v>
      </c>
      <c r="Q4" s="9">
        <v>1517.8191756799717</v>
      </c>
      <c r="R4" s="9"/>
      <c r="S4" s="3">
        <f t="shared" si="2"/>
        <v>1</v>
      </c>
      <c r="T4" s="10">
        <f t="shared" ref="T4:T55" si="3">sum(U4:AA4)</f>
        <v>3420.654762</v>
      </c>
      <c r="U4" s="10">
        <f t="shared" ref="U4:U55" si="4">C4*$P$4</f>
        <v>0</v>
      </c>
      <c r="V4" s="10">
        <f t="shared" ref="V4:V55" si="5">D4*$O$4</f>
        <v>0</v>
      </c>
      <c r="W4" s="10">
        <f t="shared" ref="W4:W55" si="6">E4*$N$4</f>
        <v>0</v>
      </c>
      <c r="X4" s="10">
        <f t="shared" ref="X4:X55" si="7">F4*$M$4 </f>
        <v>0</v>
      </c>
      <c r="Y4" s="11">
        <f t="shared" ref="Y4:Y55" si="8">G4*$L$4 </f>
        <v>1098.625621</v>
      </c>
      <c r="Z4" s="11">
        <f t="shared" ref="Z4:Z55" si="9">H4*$K$4 </f>
        <v>804.2099658</v>
      </c>
      <c r="AA4" s="9">
        <f t="shared" ref="AA4:AA55" si="10">$Q$4</f>
        <v>1517.819176</v>
      </c>
      <c r="AB4" s="12">
        <f t="shared" ref="AB4:AB55" si="11">T4-B4</f>
        <v>117.6647623</v>
      </c>
      <c r="AC4" s="13">
        <f t="shared" ref="AC4:AC55" si="12">AB4/B4</f>
        <v>0.03562371133</v>
      </c>
    </row>
    <row r="5" ht="15.75" customHeight="1">
      <c r="A5" s="1">
        <v>2.0</v>
      </c>
      <c r="B5" s="5">
        <v>2706.27</v>
      </c>
      <c r="C5" s="6">
        <v>0.0</v>
      </c>
      <c r="D5" s="6">
        <v>0.0</v>
      </c>
      <c r="E5" s="6">
        <v>0.0</v>
      </c>
      <c r="F5" s="7">
        <v>0.0</v>
      </c>
      <c r="G5" s="8">
        <v>37.3</v>
      </c>
      <c r="H5" s="1">
        <v>0.0</v>
      </c>
      <c r="K5" s="9">
        <v>56.0366614388704</v>
      </c>
      <c r="L5" s="9">
        <v>3.5573704658940897</v>
      </c>
      <c r="M5" s="9">
        <v>95.67959423586943</v>
      </c>
      <c r="N5" s="9">
        <v>0.8760547465505826</v>
      </c>
      <c r="O5" s="9">
        <v>5.569146744991586</v>
      </c>
      <c r="P5" s="9">
        <v>0.6526757380590704</v>
      </c>
      <c r="Q5" s="9">
        <v>132.68614093031485</v>
      </c>
      <c r="R5" s="9"/>
      <c r="S5" s="3">
        <f t="shared" si="2"/>
        <v>2</v>
      </c>
      <c r="T5" s="10">
        <f t="shared" si="3"/>
        <v>2547.435649</v>
      </c>
      <c r="U5" s="10">
        <f t="shared" si="4"/>
        <v>0</v>
      </c>
      <c r="V5" s="10">
        <f t="shared" si="5"/>
        <v>0</v>
      </c>
      <c r="W5" s="10">
        <f t="shared" si="6"/>
        <v>0</v>
      </c>
      <c r="X5" s="10">
        <f t="shared" si="7"/>
        <v>0</v>
      </c>
      <c r="Y5" s="11">
        <f t="shared" si="8"/>
        <v>1029.616474</v>
      </c>
      <c r="Z5" s="11">
        <f t="shared" si="9"/>
        <v>0</v>
      </c>
      <c r="AA5" s="9">
        <f t="shared" si="10"/>
        <v>1517.819176</v>
      </c>
      <c r="AB5" s="12">
        <f t="shared" si="11"/>
        <v>-158.8343506</v>
      </c>
      <c r="AC5" s="13">
        <f t="shared" si="12"/>
        <v>-0.05869124314</v>
      </c>
    </row>
    <row r="6" ht="15.75" customHeight="1">
      <c r="A6" s="1">
        <v>3.0</v>
      </c>
      <c r="B6" s="5">
        <v>2330.41</v>
      </c>
      <c r="C6" s="6">
        <v>0.0</v>
      </c>
      <c r="D6" s="6">
        <v>0.0</v>
      </c>
      <c r="E6" s="6">
        <v>0.0</v>
      </c>
      <c r="F6" s="7">
        <v>0.0</v>
      </c>
      <c r="G6" s="8">
        <v>38.6</v>
      </c>
      <c r="H6" s="1">
        <v>0.0</v>
      </c>
      <c r="J6" s="3" t="s">
        <v>12</v>
      </c>
      <c r="K6" s="9">
        <v>0.9727323796828837</v>
      </c>
      <c r="L6" s="9">
        <v>153.09078629779884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/>
      <c r="S6" s="3">
        <f t="shared" si="2"/>
        <v>3</v>
      </c>
      <c r="T6" s="10">
        <f t="shared" si="3"/>
        <v>2583.320406</v>
      </c>
      <c r="U6" s="10">
        <f t="shared" si="4"/>
        <v>0</v>
      </c>
      <c r="V6" s="10">
        <f t="shared" si="5"/>
        <v>0</v>
      </c>
      <c r="W6" s="10">
        <f t="shared" si="6"/>
        <v>0</v>
      </c>
      <c r="X6" s="10">
        <f t="shared" si="7"/>
        <v>0</v>
      </c>
      <c r="Y6" s="11">
        <f t="shared" si="8"/>
        <v>1065.50123</v>
      </c>
      <c r="Z6" s="11">
        <f t="shared" si="9"/>
        <v>0</v>
      </c>
      <c r="AA6" s="9">
        <f t="shared" si="10"/>
        <v>1517.819176</v>
      </c>
      <c r="AB6" s="12">
        <f t="shared" si="11"/>
        <v>252.9104059</v>
      </c>
      <c r="AC6" s="13">
        <f t="shared" si="12"/>
        <v>0.1085261417</v>
      </c>
    </row>
    <row r="7" ht="15.75" customHeight="1">
      <c r="A7" s="1">
        <v>4.0</v>
      </c>
      <c r="B7" s="5">
        <v>2351.63</v>
      </c>
      <c r="C7" s="6">
        <v>0.0</v>
      </c>
      <c r="D7" s="6">
        <v>0.0</v>
      </c>
      <c r="E7" s="6">
        <v>0.0</v>
      </c>
      <c r="F7" s="7">
        <v>0.0</v>
      </c>
      <c r="G7" s="8">
        <v>32.3</v>
      </c>
      <c r="H7" s="1">
        <v>0.0</v>
      </c>
      <c r="K7" s="9">
        <v>267.55150478027383</v>
      </c>
      <c r="L7" s="9">
        <v>45.0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/>
      <c r="S7" s="3">
        <f t="shared" si="2"/>
        <v>4</v>
      </c>
      <c r="T7" s="10">
        <f t="shared" si="3"/>
        <v>2409.417355</v>
      </c>
      <c r="U7" s="10">
        <f t="shared" si="4"/>
        <v>0</v>
      </c>
      <c r="V7" s="10">
        <f t="shared" si="5"/>
        <v>0</v>
      </c>
      <c r="W7" s="10">
        <f t="shared" si="6"/>
        <v>0</v>
      </c>
      <c r="X7" s="10">
        <f t="shared" si="7"/>
        <v>0</v>
      </c>
      <c r="Y7" s="11">
        <f t="shared" si="8"/>
        <v>891.5981797</v>
      </c>
      <c r="Z7" s="11">
        <f t="shared" si="9"/>
        <v>0</v>
      </c>
      <c r="AA7" s="9">
        <f t="shared" si="10"/>
        <v>1517.819176</v>
      </c>
      <c r="AB7" s="12">
        <f t="shared" si="11"/>
        <v>57.78735537</v>
      </c>
      <c r="AC7" s="13">
        <f t="shared" si="12"/>
        <v>0.02457331951</v>
      </c>
    </row>
    <row r="8" ht="15.75" customHeight="1">
      <c r="A8" s="1">
        <v>5.0</v>
      </c>
      <c r="B8" s="5">
        <v>2398.48</v>
      </c>
      <c r="C8" s="6">
        <v>0.0</v>
      </c>
      <c r="D8" s="6">
        <v>10.0</v>
      </c>
      <c r="E8" s="6">
        <v>0.0</v>
      </c>
      <c r="F8" s="7">
        <v>0.0</v>
      </c>
      <c r="G8" s="8">
        <v>34.9</v>
      </c>
      <c r="H8" s="1">
        <v>0.0</v>
      </c>
      <c r="K8" s="9">
        <v>3.762328874305173E7</v>
      </c>
      <c r="L8" s="9">
        <v>1054655.498217524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/>
      <c r="S8" s="3">
        <f t="shared" si="2"/>
        <v>5</v>
      </c>
      <c r="T8" s="10">
        <f t="shared" si="3"/>
        <v>2509.085798</v>
      </c>
      <c r="U8" s="10">
        <f t="shared" si="4"/>
        <v>0</v>
      </c>
      <c r="V8" s="10">
        <f t="shared" si="5"/>
        <v>27.89893007</v>
      </c>
      <c r="W8" s="10">
        <f t="shared" si="6"/>
        <v>0</v>
      </c>
      <c r="X8" s="10">
        <f t="shared" si="7"/>
        <v>0</v>
      </c>
      <c r="Y8" s="11">
        <f t="shared" si="8"/>
        <v>963.3676926</v>
      </c>
      <c r="Z8" s="11">
        <f t="shared" si="9"/>
        <v>0</v>
      </c>
      <c r="AA8" s="9">
        <f t="shared" si="10"/>
        <v>1517.819176</v>
      </c>
      <c r="AB8" s="12">
        <f t="shared" si="11"/>
        <v>110.6057984</v>
      </c>
      <c r="AC8" s="13">
        <f t="shared" si="12"/>
        <v>0.04611495545</v>
      </c>
    </row>
    <row r="9" ht="15.75" customHeight="1">
      <c r="A9" s="1">
        <v>6.0</v>
      </c>
      <c r="B9" s="5">
        <v>2611.66</v>
      </c>
      <c r="C9" s="6">
        <v>0.0</v>
      </c>
      <c r="D9" s="6">
        <v>10.0</v>
      </c>
      <c r="E9" s="6">
        <v>0.0</v>
      </c>
      <c r="F9" s="7">
        <v>0.0</v>
      </c>
      <c r="G9" s="8">
        <v>38.7</v>
      </c>
      <c r="H9" s="1">
        <v>0.0</v>
      </c>
      <c r="S9" s="3">
        <f t="shared" si="2"/>
        <v>6</v>
      </c>
      <c r="T9" s="10">
        <f t="shared" si="3"/>
        <v>2613.979702</v>
      </c>
      <c r="U9" s="10">
        <f t="shared" si="4"/>
        <v>0</v>
      </c>
      <c r="V9" s="10">
        <f t="shared" si="5"/>
        <v>27.89893007</v>
      </c>
      <c r="W9" s="10">
        <f t="shared" si="6"/>
        <v>0</v>
      </c>
      <c r="X9" s="10">
        <f t="shared" si="7"/>
        <v>0</v>
      </c>
      <c r="Y9" s="11">
        <f t="shared" si="8"/>
        <v>1068.261596</v>
      </c>
      <c r="Z9" s="11">
        <f t="shared" si="9"/>
        <v>0</v>
      </c>
      <c r="AA9" s="9">
        <f t="shared" si="10"/>
        <v>1517.819176</v>
      </c>
      <c r="AB9" s="12">
        <f t="shared" si="11"/>
        <v>2.319701843</v>
      </c>
      <c r="AC9" s="13">
        <f t="shared" si="12"/>
        <v>0.0008882097375</v>
      </c>
    </row>
    <row r="10" ht="15.75" customHeight="1">
      <c r="A10" s="1">
        <v>7.0</v>
      </c>
      <c r="B10" s="5">
        <v>2557.31</v>
      </c>
      <c r="C10" s="6">
        <v>0.0</v>
      </c>
      <c r="D10" s="6">
        <v>10.0</v>
      </c>
      <c r="E10" s="6">
        <v>0.0</v>
      </c>
      <c r="F10" s="7">
        <v>0.0</v>
      </c>
      <c r="G10" s="8">
        <v>35.1</v>
      </c>
      <c r="H10" s="1">
        <v>0.0</v>
      </c>
      <c r="S10" s="3">
        <f t="shared" si="2"/>
        <v>7</v>
      </c>
      <c r="T10" s="10">
        <f t="shared" si="3"/>
        <v>2514.60653</v>
      </c>
      <c r="U10" s="10">
        <f t="shared" si="4"/>
        <v>0</v>
      </c>
      <c r="V10" s="10">
        <f t="shared" si="5"/>
        <v>27.89893007</v>
      </c>
      <c r="W10" s="10">
        <f t="shared" si="6"/>
        <v>0</v>
      </c>
      <c r="X10" s="10">
        <f t="shared" si="7"/>
        <v>0</v>
      </c>
      <c r="Y10" s="11">
        <f t="shared" si="8"/>
        <v>968.8884244</v>
      </c>
      <c r="Z10" s="11">
        <f t="shared" si="9"/>
        <v>0</v>
      </c>
      <c r="AA10" s="9">
        <f t="shared" si="10"/>
        <v>1517.819176</v>
      </c>
      <c r="AB10" s="12">
        <f t="shared" si="11"/>
        <v>-42.70346989</v>
      </c>
      <c r="AC10" s="13">
        <f t="shared" si="12"/>
        <v>-0.01669858949</v>
      </c>
    </row>
    <row r="11" ht="15.75" customHeight="1">
      <c r="A11" s="1">
        <v>8.0</v>
      </c>
      <c r="B11" s="5">
        <v>3250.96</v>
      </c>
      <c r="C11" s="6">
        <v>0.0</v>
      </c>
      <c r="D11" s="6">
        <v>10.0</v>
      </c>
      <c r="E11" s="6">
        <v>0.0</v>
      </c>
      <c r="F11" s="7">
        <v>0.0</v>
      </c>
      <c r="G11" s="8">
        <v>34.4</v>
      </c>
      <c r="H11" s="1">
        <v>1.0</v>
      </c>
      <c r="S11" s="3">
        <f t="shared" si="2"/>
        <v>8</v>
      </c>
      <c r="T11" s="10">
        <f t="shared" si="3"/>
        <v>3299.493935</v>
      </c>
      <c r="U11" s="10">
        <f t="shared" si="4"/>
        <v>0</v>
      </c>
      <c r="V11" s="10">
        <f t="shared" si="5"/>
        <v>27.89893007</v>
      </c>
      <c r="W11" s="10">
        <f t="shared" si="6"/>
        <v>0</v>
      </c>
      <c r="X11" s="10">
        <f t="shared" si="7"/>
        <v>0</v>
      </c>
      <c r="Y11" s="11">
        <f t="shared" si="8"/>
        <v>949.5658632</v>
      </c>
      <c r="Z11" s="11">
        <f t="shared" si="9"/>
        <v>804.2099658</v>
      </c>
      <c r="AA11" s="9">
        <f t="shared" si="10"/>
        <v>1517.819176</v>
      </c>
      <c r="AB11" s="12">
        <f t="shared" si="11"/>
        <v>48.53393477</v>
      </c>
      <c r="AC11" s="13">
        <f t="shared" si="12"/>
        <v>0.01492910856</v>
      </c>
    </row>
    <row r="12" ht="15.75" customHeight="1">
      <c r="A12" s="1">
        <v>9.0</v>
      </c>
      <c r="B12" s="5">
        <v>2802.04</v>
      </c>
      <c r="C12" s="6">
        <v>0.0</v>
      </c>
      <c r="D12" s="6">
        <v>10.0</v>
      </c>
      <c r="E12" s="6">
        <v>0.0</v>
      </c>
      <c r="F12" s="7">
        <v>0.0</v>
      </c>
      <c r="G12" s="8">
        <v>37.9</v>
      </c>
      <c r="H12" s="1">
        <v>0.0</v>
      </c>
      <c r="S12" s="3">
        <f t="shared" si="2"/>
        <v>9</v>
      </c>
      <c r="T12" s="10">
        <f t="shared" si="3"/>
        <v>2591.896775</v>
      </c>
      <c r="U12" s="10">
        <f t="shared" si="4"/>
        <v>0</v>
      </c>
      <c r="V12" s="10">
        <f t="shared" si="5"/>
        <v>27.89893007</v>
      </c>
      <c r="W12" s="10">
        <f t="shared" si="6"/>
        <v>0</v>
      </c>
      <c r="X12" s="10">
        <f t="shared" si="7"/>
        <v>0</v>
      </c>
      <c r="Y12" s="11">
        <f t="shared" si="8"/>
        <v>1046.178669</v>
      </c>
      <c r="Z12" s="11">
        <f t="shared" si="9"/>
        <v>0</v>
      </c>
      <c r="AA12" s="9">
        <f t="shared" si="10"/>
        <v>1517.819176</v>
      </c>
      <c r="AB12" s="12">
        <f t="shared" si="11"/>
        <v>-210.1432252</v>
      </c>
      <c r="AC12" s="13">
        <f t="shared" si="12"/>
        <v>-0.07499651154</v>
      </c>
    </row>
    <row r="13" ht="15.75" customHeight="1">
      <c r="A13" s="1">
        <v>10.0</v>
      </c>
      <c r="B13" s="5">
        <v>2881.28</v>
      </c>
      <c r="C13" s="6">
        <v>0.0</v>
      </c>
      <c r="D13" s="6">
        <v>15.0</v>
      </c>
      <c r="E13" s="6">
        <v>0.0</v>
      </c>
      <c r="F13" s="7">
        <v>0.0</v>
      </c>
      <c r="G13" s="8">
        <v>40.6</v>
      </c>
      <c r="H13" s="1">
        <v>0.0</v>
      </c>
      <c r="S13" s="3">
        <f t="shared" si="2"/>
        <v>10</v>
      </c>
      <c r="T13" s="10">
        <f t="shared" si="3"/>
        <v>2680.376119</v>
      </c>
      <c r="U13" s="10">
        <f t="shared" si="4"/>
        <v>0</v>
      </c>
      <c r="V13" s="10">
        <f t="shared" si="5"/>
        <v>41.8483951</v>
      </c>
      <c r="W13" s="10">
        <f t="shared" si="6"/>
        <v>0</v>
      </c>
      <c r="X13" s="10">
        <f t="shared" si="7"/>
        <v>0</v>
      </c>
      <c r="Y13" s="11">
        <f t="shared" si="8"/>
        <v>1120.708548</v>
      </c>
      <c r="Z13" s="11">
        <f t="shared" si="9"/>
        <v>0</v>
      </c>
      <c r="AA13" s="9">
        <f t="shared" si="10"/>
        <v>1517.819176</v>
      </c>
      <c r="AB13" s="12">
        <f t="shared" si="11"/>
        <v>-200.9038814</v>
      </c>
      <c r="AC13" s="13">
        <f t="shared" si="12"/>
        <v>-0.06972730223</v>
      </c>
    </row>
    <row r="14" ht="15.75" customHeight="1">
      <c r="A14" s="1">
        <v>11.0</v>
      </c>
      <c r="B14" s="5">
        <v>2734.97</v>
      </c>
      <c r="C14" s="6">
        <v>0.0</v>
      </c>
      <c r="D14" s="6">
        <v>15.0</v>
      </c>
      <c r="E14" s="6">
        <v>0.0</v>
      </c>
      <c r="F14" s="7">
        <v>0.0</v>
      </c>
      <c r="G14" s="8">
        <v>46.1</v>
      </c>
      <c r="H14" s="1">
        <v>0.0</v>
      </c>
      <c r="S14" s="3">
        <f t="shared" si="2"/>
        <v>11</v>
      </c>
      <c r="T14" s="10">
        <f t="shared" si="3"/>
        <v>2832.196242</v>
      </c>
      <c r="U14" s="10">
        <f t="shared" si="4"/>
        <v>0</v>
      </c>
      <c r="V14" s="10">
        <f t="shared" si="5"/>
        <v>41.8483951</v>
      </c>
      <c r="W14" s="10">
        <f t="shared" si="6"/>
        <v>0</v>
      </c>
      <c r="X14" s="10">
        <f t="shared" si="7"/>
        <v>0</v>
      </c>
      <c r="Y14" s="11">
        <f t="shared" si="8"/>
        <v>1272.528671</v>
      </c>
      <c r="Z14" s="11">
        <f t="shared" si="9"/>
        <v>0</v>
      </c>
      <c r="AA14" s="9">
        <f t="shared" si="10"/>
        <v>1517.819176</v>
      </c>
      <c r="AB14" s="12">
        <f t="shared" si="11"/>
        <v>97.2262421</v>
      </c>
      <c r="AC14" s="13">
        <f t="shared" si="12"/>
        <v>0.03554929016</v>
      </c>
    </row>
    <row r="15" ht="15.75" customHeight="1">
      <c r="A15" s="1">
        <v>12.0</v>
      </c>
      <c r="B15" s="5">
        <v>3580.57</v>
      </c>
      <c r="C15" s="6">
        <v>0.0</v>
      </c>
      <c r="D15" s="6">
        <v>15.0</v>
      </c>
      <c r="E15" s="6">
        <v>0.0</v>
      </c>
      <c r="F15" s="7">
        <v>0.0</v>
      </c>
      <c r="G15" s="8">
        <v>43.6</v>
      </c>
      <c r="H15" s="1">
        <v>1.0</v>
      </c>
      <c r="S15" s="3">
        <f t="shared" si="2"/>
        <v>12</v>
      </c>
      <c r="T15" s="10">
        <f t="shared" si="3"/>
        <v>3567.397061</v>
      </c>
      <c r="U15" s="10">
        <f t="shared" si="4"/>
        <v>0</v>
      </c>
      <c r="V15" s="10">
        <f t="shared" si="5"/>
        <v>41.8483951</v>
      </c>
      <c r="W15" s="10">
        <f t="shared" si="6"/>
        <v>0</v>
      </c>
      <c r="X15" s="10">
        <f t="shared" si="7"/>
        <v>0</v>
      </c>
      <c r="Y15" s="11">
        <f t="shared" si="8"/>
        <v>1203.519524</v>
      </c>
      <c r="Z15" s="11">
        <f t="shared" si="9"/>
        <v>804.2099658</v>
      </c>
      <c r="AA15" s="9">
        <f t="shared" si="10"/>
        <v>1517.819176</v>
      </c>
      <c r="AB15" s="12">
        <f t="shared" si="11"/>
        <v>-13.17293911</v>
      </c>
      <c r="AC15" s="13">
        <f t="shared" si="12"/>
        <v>-0.003679006167</v>
      </c>
    </row>
    <row r="16" ht="15.75" customHeight="1">
      <c r="A16" s="1">
        <v>13.0</v>
      </c>
      <c r="B16" s="5">
        <v>3581.54</v>
      </c>
      <c r="C16" s="6">
        <v>0.0</v>
      </c>
      <c r="D16" s="6">
        <v>15.0</v>
      </c>
      <c r="E16" s="6">
        <v>0.0</v>
      </c>
      <c r="F16" s="7">
        <v>0.0</v>
      </c>
      <c r="G16" s="8">
        <v>41.9</v>
      </c>
      <c r="H16" s="1">
        <v>1.0</v>
      </c>
      <c r="S16" s="3">
        <f t="shared" si="2"/>
        <v>13</v>
      </c>
      <c r="T16" s="10">
        <f t="shared" si="3"/>
        <v>3520.470841</v>
      </c>
      <c r="U16" s="10">
        <f t="shared" si="4"/>
        <v>0</v>
      </c>
      <c r="V16" s="10">
        <f t="shared" si="5"/>
        <v>41.8483951</v>
      </c>
      <c r="W16" s="10">
        <f t="shared" si="6"/>
        <v>0</v>
      </c>
      <c r="X16" s="10">
        <f t="shared" si="7"/>
        <v>0</v>
      </c>
      <c r="Y16" s="11">
        <f t="shared" si="8"/>
        <v>1156.593304</v>
      </c>
      <c r="Z16" s="11">
        <f t="shared" si="9"/>
        <v>804.2099658</v>
      </c>
      <c r="AA16" s="9">
        <f t="shared" si="10"/>
        <v>1517.819176</v>
      </c>
      <c r="AB16" s="12">
        <f t="shared" si="11"/>
        <v>-61.06915909</v>
      </c>
      <c r="AC16" s="13">
        <f t="shared" si="12"/>
        <v>-0.0170510895</v>
      </c>
    </row>
    <row r="17" ht="15.75" customHeight="1">
      <c r="A17" s="1">
        <v>14.0</v>
      </c>
      <c r="B17" s="5">
        <v>2962.99</v>
      </c>
      <c r="C17" s="6">
        <v>0.0</v>
      </c>
      <c r="D17" s="6">
        <v>15.0</v>
      </c>
      <c r="E17" s="6">
        <v>0.0</v>
      </c>
      <c r="F17" s="7">
        <v>0.0</v>
      </c>
      <c r="G17" s="8">
        <v>45.1</v>
      </c>
      <c r="H17" s="1">
        <v>0.0</v>
      </c>
      <c r="S17" s="3">
        <f t="shared" si="2"/>
        <v>14</v>
      </c>
      <c r="T17" s="10">
        <f t="shared" si="3"/>
        <v>2804.592583</v>
      </c>
      <c r="U17" s="10">
        <f t="shared" si="4"/>
        <v>0</v>
      </c>
      <c r="V17" s="10">
        <f t="shared" si="5"/>
        <v>41.8483951</v>
      </c>
      <c r="W17" s="10">
        <f t="shared" si="6"/>
        <v>0</v>
      </c>
      <c r="X17" s="10">
        <f t="shared" si="7"/>
        <v>0</v>
      </c>
      <c r="Y17" s="11">
        <f t="shared" si="8"/>
        <v>1244.925013</v>
      </c>
      <c r="Z17" s="11">
        <f t="shared" si="9"/>
        <v>0</v>
      </c>
      <c r="AA17" s="9">
        <f t="shared" si="10"/>
        <v>1517.819176</v>
      </c>
      <c r="AB17" s="12">
        <f t="shared" si="11"/>
        <v>-158.3974167</v>
      </c>
      <c r="AC17" s="13">
        <f t="shared" si="12"/>
        <v>-0.05345864033</v>
      </c>
    </row>
    <row r="18" ht="15.75" customHeight="1">
      <c r="A18" s="1">
        <v>15.0</v>
      </c>
      <c r="B18" s="5">
        <v>2510.82</v>
      </c>
      <c r="C18" s="6">
        <v>0.0</v>
      </c>
      <c r="D18" s="6">
        <v>15.0</v>
      </c>
      <c r="E18" s="6">
        <v>0.0</v>
      </c>
      <c r="F18" s="7">
        <v>0.0</v>
      </c>
      <c r="G18" s="8">
        <v>48.0</v>
      </c>
      <c r="H18" s="1">
        <v>0.0</v>
      </c>
      <c r="S18" s="3">
        <f t="shared" si="2"/>
        <v>15</v>
      </c>
      <c r="T18" s="10">
        <f t="shared" si="3"/>
        <v>2884.643194</v>
      </c>
      <c r="U18" s="10">
        <f t="shared" si="4"/>
        <v>0</v>
      </c>
      <c r="V18" s="10">
        <f t="shared" si="5"/>
        <v>41.8483951</v>
      </c>
      <c r="W18" s="10">
        <f t="shared" si="6"/>
        <v>0</v>
      </c>
      <c r="X18" s="10">
        <f t="shared" si="7"/>
        <v>0</v>
      </c>
      <c r="Y18" s="11">
        <f t="shared" si="8"/>
        <v>1324.975623</v>
      </c>
      <c r="Z18" s="11">
        <f t="shared" si="9"/>
        <v>0</v>
      </c>
      <c r="AA18" s="9">
        <f t="shared" si="10"/>
        <v>1517.819176</v>
      </c>
      <c r="AB18" s="12">
        <f t="shared" si="11"/>
        <v>373.8231938</v>
      </c>
      <c r="AC18" s="13">
        <f t="shared" si="12"/>
        <v>0.1488849037</v>
      </c>
    </row>
    <row r="19" ht="15.75" customHeight="1">
      <c r="A19" s="1">
        <v>16.0</v>
      </c>
      <c r="B19" s="5">
        <v>2523.34</v>
      </c>
      <c r="C19" s="6">
        <v>0.0</v>
      </c>
      <c r="D19" s="6">
        <v>15.0</v>
      </c>
      <c r="E19" s="6">
        <v>0.0</v>
      </c>
      <c r="F19" s="7">
        <v>0.5</v>
      </c>
      <c r="G19" s="8">
        <v>45.7</v>
      </c>
      <c r="H19" s="1">
        <v>0.0</v>
      </c>
      <c r="S19" s="3">
        <f t="shared" si="2"/>
        <v>16</v>
      </c>
      <c r="T19" s="10">
        <f t="shared" si="3"/>
        <v>2445.192132</v>
      </c>
      <c r="U19" s="10">
        <f t="shared" si="4"/>
        <v>0</v>
      </c>
      <c r="V19" s="10">
        <f t="shared" si="5"/>
        <v>41.8483951</v>
      </c>
      <c r="W19" s="10">
        <f t="shared" si="6"/>
        <v>0</v>
      </c>
      <c r="X19" s="10">
        <f t="shared" si="7"/>
        <v>-375.9626467</v>
      </c>
      <c r="Y19" s="11">
        <f t="shared" si="8"/>
        <v>1261.487208</v>
      </c>
      <c r="Z19" s="11">
        <f t="shared" si="9"/>
        <v>0</v>
      </c>
      <c r="AA19" s="9">
        <f t="shared" si="10"/>
        <v>1517.819176</v>
      </c>
      <c r="AB19" s="12">
        <f t="shared" si="11"/>
        <v>-78.14786817</v>
      </c>
      <c r="AC19" s="13">
        <f t="shared" si="12"/>
        <v>-0.03097001124</v>
      </c>
    </row>
    <row r="20" ht="15.75" customHeight="1">
      <c r="A20" s="1">
        <v>17.0</v>
      </c>
      <c r="B20" s="5">
        <v>2708.6</v>
      </c>
      <c r="C20" s="6">
        <v>0.0</v>
      </c>
      <c r="D20" s="6">
        <v>15.0</v>
      </c>
      <c r="E20" s="6">
        <v>0.0</v>
      </c>
      <c r="F20" s="7">
        <v>0.5</v>
      </c>
      <c r="G20" s="8">
        <v>45.0</v>
      </c>
      <c r="H20" s="1">
        <v>0.0</v>
      </c>
      <c r="S20" s="3">
        <f t="shared" si="2"/>
        <v>17</v>
      </c>
      <c r="T20" s="10">
        <f t="shared" si="3"/>
        <v>2425.869571</v>
      </c>
      <c r="U20" s="10">
        <f t="shared" si="4"/>
        <v>0</v>
      </c>
      <c r="V20" s="10">
        <f t="shared" si="5"/>
        <v>41.8483951</v>
      </c>
      <c r="W20" s="10">
        <f t="shared" si="6"/>
        <v>0</v>
      </c>
      <c r="X20" s="10">
        <f t="shared" si="7"/>
        <v>-375.9626467</v>
      </c>
      <c r="Y20" s="11">
        <f t="shared" si="8"/>
        <v>1242.164647</v>
      </c>
      <c r="Z20" s="11">
        <f t="shared" si="9"/>
        <v>0</v>
      </c>
      <c r="AA20" s="9">
        <f t="shared" si="10"/>
        <v>1517.819176</v>
      </c>
      <c r="AB20" s="12">
        <f t="shared" si="11"/>
        <v>-282.7304293</v>
      </c>
      <c r="AC20" s="13">
        <f t="shared" si="12"/>
        <v>-0.1043824962</v>
      </c>
    </row>
    <row r="21" ht="15.75" customHeight="1">
      <c r="A21" s="1">
        <v>18.0</v>
      </c>
      <c r="B21" s="5">
        <v>2459.03</v>
      </c>
      <c r="C21" s="6">
        <v>0.0</v>
      </c>
      <c r="D21" s="6">
        <v>20.0</v>
      </c>
      <c r="E21" s="6">
        <v>0.0</v>
      </c>
      <c r="F21" s="7">
        <v>0.5</v>
      </c>
      <c r="G21" s="8">
        <v>50.2</v>
      </c>
      <c r="H21" s="1">
        <v>0.0</v>
      </c>
      <c r="S21" s="3">
        <f t="shared" si="2"/>
        <v>18</v>
      </c>
      <c r="T21" s="10">
        <f t="shared" si="3"/>
        <v>2583.358062</v>
      </c>
      <c r="U21" s="10">
        <f t="shared" si="4"/>
        <v>0</v>
      </c>
      <c r="V21" s="10">
        <f t="shared" si="5"/>
        <v>55.79786014</v>
      </c>
      <c r="W21" s="10">
        <f t="shared" si="6"/>
        <v>0</v>
      </c>
      <c r="X21" s="10">
        <f t="shared" si="7"/>
        <v>-375.9626467</v>
      </c>
      <c r="Y21" s="11">
        <f t="shared" si="8"/>
        <v>1385.703672</v>
      </c>
      <c r="Z21" s="11">
        <f t="shared" si="9"/>
        <v>0</v>
      </c>
      <c r="AA21" s="9">
        <f t="shared" si="10"/>
        <v>1517.819176</v>
      </c>
      <c r="AB21" s="12">
        <f t="shared" si="11"/>
        <v>124.3280615</v>
      </c>
      <c r="AC21" s="13">
        <f t="shared" si="12"/>
        <v>0.05055979859</v>
      </c>
    </row>
    <row r="22" ht="15.75" customHeight="1">
      <c r="A22" s="1">
        <v>19.0</v>
      </c>
      <c r="B22" s="5">
        <v>3429.26</v>
      </c>
      <c r="C22" s="6">
        <v>0.0</v>
      </c>
      <c r="D22" s="6">
        <v>20.0</v>
      </c>
      <c r="E22" s="6">
        <v>0.0</v>
      </c>
      <c r="F22" s="7">
        <v>0.5</v>
      </c>
      <c r="G22" s="8">
        <v>50.2</v>
      </c>
      <c r="H22" s="1">
        <v>1.0</v>
      </c>
      <c r="S22" s="3">
        <f t="shared" si="2"/>
        <v>19</v>
      </c>
      <c r="T22" s="10">
        <f t="shared" si="3"/>
        <v>3387.568027</v>
      </c>
      <c r="U22" s="10">
        <f t="shared" si="4"/>
        <v>0</v>
      </c>
      <c r="V22" s="10">
        <f t="shared" si="5"/>
        <v>55.79786014</v>
      </c>
      <c r="W22" s="10">
        <f t="shared" si="6"/>
        <v>0</v>
      </c>
      <c r="X22" s="10">
        <f t="shared" si="7"/>
        <v>-375.9626467</v>
      </c>
      <c r="Y22" s="11">
        <f t="shared" si="8"/>
        <v>1385.703672</v>
      </c>
      <c r="Z22" s="11">
        <f t="shared" si="9"/>
        <v>804.2099658</v>
      </c>
      <c r="AA22" s="9">
        <f t="shared" si="10"/>
        <v>1517.819176</v>
      </c>
      <c r="AB22" s="12">
        <f t="shared" si="11"/>
        <v>-41.69197265</v>
      </c>
      <c r="AC22" s="13">
        <f t="shared" si="12"/>
        <v>-0.01215771701</v>
      </c>
    </row>
    <row r="23" ht="15.75" customHeight="1">
      <c r="A23" s="1">
        <v>20.0</v>
      </c>
      <c r="B23" s="5">
        <v>2707.15</v>
      </c>
      <c r="C23" s="6">
        <v>0.0</v>
      </c>
      <c r="D23" s="6">
        <v>20.0</v>
      </c>
      <c r="E23" s="6">
        <v>0.0</v>
      </c>
      <c r="F23" s="7">
        <v>0.5</v>
      </c>
      <c r="G23" s="8">
        <v>52.8</v>
      </c>
      <c r="H23" s="1">
        <v>0.0</v>
      </c>
      <c r="S23" s="3">
        <f t="shared" si="2"/>
        <v>20</v>
      </c>
      <c r="T23" s="10">
        <f t="shared" si="3"/>
        <v>2655.127574</v>
      </c>
      <c r="U23" s="10">
        <f t="shared" si="4"/>
        <v>0</v>
      </c>
      <c r="V23" s="10">
        <f t="shared" si="5"/>
        <v>55.79786014</v>
      </c>
      <c r="W23" s="10">
        <f t="shared" si="6"/>
        <v>0</v>
      </c>
      <c r="X23" s="10">
        <f t="shared" si="7"/>
        <v>-375.9626467</v>
      </c>
      <c r="Y23" s="11">
        <f t="shared" si="8"/>
        <v>1457.473185</v>
      </c>
      <c r="Z23" s="11">
        <f t="shared" si="9"/>
        <v>0</v>
      </c>
      <c r="AA23" s="9">
        <f t="shared" si="10"/>
        <v>1517.819176</v>
      </c>
      <c r="AB23" s="12">
        <f t="shared" si="11"/>
        <v>-52.02242556</v>
      </c>
      <c r="AC23" s="13">
        <f t="shared" si="12"/>
        <v>-0.01921667642</v>
      </c>
    </row>
    <row r="24" ht="15.75" customHeight="1">
      <c r="A24" s="1">
        <v>21.0</v>
      </c>
      <c r="B24" s="5">
        <v>2658.95</v>
      </c>
      <c r="C24" s="6">
        <v>0.0</v>
      </c>
      <c r="D24" s="6">
        <v>20.0</v>
      </c>
      <c r="E24" s="6">
        <v>0.0</v>
      </c>
      <c r="F24" s="7">
        <v>0.5</v>
      </c>
      <c r="G24" s="8">
        <v>55.4</v>
      </c>
      <c r="H24" s="1">
        <v>0.0</v>
      </c>
      <c r="S24" s="3">
        <f t="shared" si="2"/>
        <v>21</v>
      </c>
      <c r="T24" s="10">
        <f t="shared" si="3"/>
        <v>2726.897087</v>
      </c>
      <c r="U24" s="10">
        <f t="shared" si="4"/>
        <v>0</v>
      </c>
      <c r="V24" s="10">
        <f t="shared" si="5"/>
        <v>55.79786014</v>
      </c>
      <c r="W24" s="10">
        <f t="shared" si="6"/>
        <v>0</v>
      </c>
      <c r="X24" s="10">
        <f t="shared" si="7"/>
        <v>-375.9626467</v>
      </c>
      <c r="Y24" s="11">
        <f t="shared" si="8"/>
        <v>1529.242698</v>
      </c>
      <c r="Z24" s="11">
        <f t="shared" si="9"/>
        <v>0</v>
      </c>
      <c r="AA24" s="9">
        <f t="shared" si="10"/>
        <v>1517.819176</v>
      </c>
      <c r="AB24" s="12">
        <f t="shared" si="11"/>
        <v>67.94708736</v>
      </c>
      <c r="AC24" s="13">
        <f t="shared" si="12"/>
        <v>0.02555410495</v>
      </c>
    </row>
    <row r="25" ht="15.75" customHeight="1">
      <c r="A25" s="1">
        <v>22.0</v>
      </c>
      <c r="B25" s="5">
        <v>2848.53</v>
      </c>
      <c r="C25" s="6">
        <v>0.0</v>
      </c>
      <c r="D25" s="6">
        <v>20.0</v>
      </c>
      <c r="E25" s="6">
        <v>0.0</v>
      </c>
      <c r="F25" s="7">
        <v>0.5</v>
      </c>
      <c r="G25" s="8">
        <v>61.7</v>
      </c>
      <c r="H25" s="1">
        <v>0.0</v>
      </c>
      <c r="S25" s="3">
        <f t="shared" si="2"/>
        <v>22</v>
      </c>
      <c r="T25" s="10">
        <f t="shared" si="3"/>
        <v>2900.800138</v>
      </c>
      <c r="U25" s="10">
        <f t="shared" si="4"/>
        <v>0</v>
      </c>
      <c r="V25" s="10">
        <f t="shared" si="5"/>
        <v>55.79786014</v>
      </c>
      <c r="W25" s="10">
        <f t="shared" si="6"/>
        <v>0</v>
      </c>
      <c r="X25" s="10">
        <f t="shared" si="7"/>
        <v>-375.9626467</v>
      </c>
      <c r="Y25" s="11">
        <f t="shared" si="8"/>
        <v>1703.145749</v>
      </c>
      <c r="Z25" s="11">
        <f t="shared" si="9"/>
        <v>0</v>
      </c>
      <c r="AA25" s="9">
        <f t="shared" si="10"/>
        <v>1517.819176</v>
      </c>
      <c r="AB25" s="12">
        <f t="shared" si="11"/>
        <v>52.27013788</v>
      </c>
      <c r="AC25" s="13">
        <f t="shared" si="12"/>
        <v>0.01834986392</v>
      </c>
    </row>
    <row r="26" ht="15.75" customHeight="1">
      <c r="A26" s="1">
        <v>23.0</v>
      </c>
      <c r="B26" s="5">
        <v>2801.63</v>
      </c>
      <c r="C26" s="6">
        <v>0.0</v>
      </c>
      <c r="D26" s="6">
        <v>20.0</v>
      </c>
      <c r="E26" s="6">
        <v>0.0</v>
      </c>
      <c r="F26" s="7">
        <v>0.5</v>
      </c>
      <c r="G26" s="8">
        <v>64.7</v>
      </c>
      <c r="H26" s="1">
        <v>0.0</v>
      </c>
      <c r="S26" s="3">
        <f t="shared" si="2"/>
        <v>23</v>
      </c>
      <c r="T26" s="10">
        <f t="shared" si="3"/>
        <v>2983.611114</v>
      </c>
      <c r="U26" s="10">
        <f t="shared" si="4"/>
        <v>0</v>
      </c>
      <c r="V26" s="10">
        <f t="shared" si="5"/>
        <v>55.79786014</v>
      </c>
      <c r="W26" s="10">
        <f t="shared" si="6"/>
        <v>0</v>
      </c>
      <c r="X26" s="10">
        <f t="shared" si="7"/>
        <v>-375.9626467</v>
      </c>
      <c r="Y26" s="11">
        <f t="shared" si="8"/>
        <v>1785.956725</v>
      </c>
      <c r="Z26" s="11">
        <f t="shared" si="9"/>
        <v>0</v>
      </c>
      <c r="AA26" s="9">
        <f t="shared" si="10"/>
        <v>1517.819176</v>
      </c>
      <c r="AB26" s="12">
        <f t="shared" si="11"/>
        <v>181.9811143</v>
      </c>
      <c r="AC26" s="13">
        <f t="shared" si="12"/>
        <v>0.06495544177</v>
      </c>
    </row>
    <row r="27" ht="15.75" customHeight="1">
      <c r="A27" s="1">
        <v>24.0</v>
      </c>
      <c r="B27" s="5">
        <v>4645.67</v>
      </c>
      <c r="C27" s="6">
        <v>200.0</v>
      </c>
      <c r="D27" s="6">
        <v>40.0</v>
      </c>
      <c r="E27" s="6">
        <v>0.0</v>
      </c>
      <c r="F27" s="7">
        <v>0.5</v>
      </c>
      <c r="G27" s="8">
        <v>67.6</v>
      </c>
      <c r="H27" s="1">
        <v>1.0</v>
      </c>
      <c r="S27" s="3">
        <f t="shared" si="2"/>
        <v>24</v>
      </c>
      <c r="T27" s="10">
        <f t="shared" si="3"/>
        <v>4822.995864</v>
      </c>
      <c r="U27" s="10">
        <f t="shared" si="4"/>
        <v>899.3263133</v>
      </c>
      <c r="V27" s="10">
        <f t="shared" si="5"/>
        <v>111.5957203</v>
      </c>
      <c r="W27" s="10">
        <f t="shared" si="6"/>
        <v>0</v>
      </c>
      <c r="X27" s="10">
        <f t="shared" si="7"/>
        <v>-375.9626467</v>
      </c>
      <c r="Y27" s="11">
        <f t="shared" si="8"/>
        <v>1866.007336</v>
      </c>
      <c r="Z27" s="11">
        <f t="shared" si="9"/>
        <v>804.2099658</v>
      </c>
      <c r="AA27" s="9">
        <f t="shared" si="10"/>
        <v>1517.819176</v>
      </c>
      <c r="AB27" s="12">
        <f t="shared" si="11"/>
        <v>177.3258642</v>
      </c>
      <c r="AC27" s="13">
        <f t="shared" si="12"/>
        <v>0.03817013783</v>
      </c>
    </row>
    <row r="28" ht="15.75" customHeight="1">
      <c r="A28" s="1">
        <v>25.0</v>
      </c>
      <c r="B28" s="5">
        <v>4034.12</v>
      </c>
      <c r="C28" s="6">
        <v>200.0</v>
      </c>
      <c r="D28" s="6">
        <v>40.0</v>
      </c>
      <c r="E28" s="6">
        <v>0.0</v>
      </c>
      <c r="F28" s="7">
        <v>0.5</v>
      </c>
      <c r="G28" s="8">
        <v>66.3</v>
      </c>
      <c r="H28" s="1">
        <v>0.0</v>
      </c>
      <c r="S28" s="3">
        <f t="shared" si="2"/>
        <v>25</v>
      </c>
      <c r="T28" s="10">
        <f t="shared" si="3"/>
        <v>3982.901142</v>
      </c>
      <c r="U28" s="10">
        <f t="shared" si="4"/>
        <v>899.3263133</v>
      </c>
      <c r="V28" s="10">
        <f t="shared" si="5"/>
        <v>111.5957203</v>
      </c>
      <c r="W28" s="10">
        <f t="shared" si="6"/>
        <v>0</v>
      </c>
      <c r="X28" s="10">
        <f t="shared" si="7"/>
        <v>-375.9626467</v>
      </c>
      <c r="Y28" s="11">
        <f t="shared" si="8"/>
        <v>1830.122579</v>
      </c>
      <c r="Z28" s="11">
        <f t="shared" si="9"/>
        <v>0</v>
      </c>
      <c r="AA28" s="9">
        <f t="shared" si="10"/>
        <v>1517.819176</v>
      </c>
      <c r="AB28" s="12">
        <f t="shared" si="11"/>
        <v>-51.21885809</v>
      </c>
      <c r="AC28" s="13">
        <f t="shared" si="12"/>
        <v>-0.01269641411</v>
      </c>
    </row>
    <row r="29" ht="15.75" customHeight="1">
      <c r="A29" s="1">
        <v>26.0</v>
      </c>
      <c r="B29" s="5">
        <v>4510.32</v>
      </c>
      <c r="C29" s="6">
        <v>200.0</v>
      </c>
      <c r="D29" s="6">
        <v>40.0</v>
      </c>
      <c r="E29" s="5">
        <v>70.0</v>
      </c>
      <c r="F29" s="7">
        <v>0.5</v>
      </c>
      <c r="G29" s="8">
        <v>74.4</v>
      </c>
      <c r="H29" s="1">
        <v>0.0</v>
      </c>
      <c r="S29" s="3">
        <f t="shared" si="2"/>
        <v>26</v>
      </c>
      <c r="T29" s="10">
        <f t="shared" si="3"/>
        <v>4466.197066</v>
      </c>
      <c r="U29" s="10">
        <f t="shared" si="4"/>
        <v>899.3263133</v>
      </c>
      <c r="V29" s="10">
        <f t="shared" si="5"/>
        <v>111.5957203</v>
      </c>
      <c r="W29" s="10">
        <f t="shared" si="6"/>
        <v>259.7062878</v>
      </c>
      <c r="X29" s="10">
        <f t="shared" si="7"/>
        <v>-375.9626467</v>
      </c>
      <c r="Y29" s="11">
        <f t="shared" si="8"/>
        <v>2053.712216</v>
      </c>
      <c r="Z29" s="11">
        <f t="shared" si="9"/>
        <v>0</v>
      </c>
      <c r="AA29" s="9">
        <f t="shared" si="10"/>
        <v>1517.819176</v>
      </c>
      <c r="AB29" s="12">
        <f t="shared" si="11"/>
        <v>-44.12293393</v>
      </c>
      <c r="AC29" s="13">
        <f t="shared" si="12"/>
        <v>-0.009782661526</v>
      </c>
    </row>
    <row r="30" ht="15.75" customHeight="1">
      <c r="A30" s="1">
        <v>27.0</v>
      </c>
      <c r="B30" s="5">
        <v>4436.9</v>
      </c>
      <c r="C30" s="6">
        <v>200.0</v>
      </c>
      <c r="D30" s="6">
        <v>50.0</v>
      </c>
      <c r="E30" s="5">
        <v>70.0</v>
      </c>
      <c r="F30" s="7">
        <v>0.5</v>
      </c>
      <c r="G30" s="8">
        <v>75.4</v>
      </c>
      <c r="H30" s="1">
        <v>0.0</v>
      </c>
      <c r="S30" s="3">
        <f t="shared" si="2"/>
        <v>27</v>
      </c>
      <c r="T30" s="10">
        <f t="shared" si="3"/>
        <v>4521.699655</v>
      </c>
      <c r="U30" s="10">
        <f t="shared" si="4"/>
        <v>899.3263133</v>
      </c>
      <c r="V30" s="10">
        <f t="shared" si="5"/>
        <v>139.4946503</v>
      </c>
      <c r="W30" s="10">
        <f t="shared" si="6"/>
        <v>259.7062878</v>
      </c>
      <c r="X30" s="10">
        <f t="shared" si="7"/>
        <v>-375.9626467</v>
      </c>
      <c r="Y30" s="11">
        <f t="shared" si="8"/>
        <v>2081.315875</v>
      </c>
      <c r="Z30" s="11">
        <f t="shared" si="9"/>
        <v>0</v>
      </c>
      <c r="AA30" s="9">
        <f t="shared" si="10"/>
        <v>1517.819176</v>
      </c>
      <c r="AB30" s="12">
        <f t="shared" si="11"/>
        <v>84.79965495</v>
      </c>
      <c r="AC30" s="13">
        <f t="shared" si="12"/>
        <v>0.0191123656</v>
      </c>
    </row>
    <row r="31" ht="15.75" customHeight="1">
      <c r="A31" s="1">
        <v>28.0</v>
      </c>
      <c r="B31" s="5">
        <v>5427.97</v>
      </c>
      <c r="C31" s="6">
        <v>200.0</v>
      </c>
      <c r="D31" s="6">
        <v>50.0</v>
      </c>
      <c r="E31" s="5">
        <v>70.0</v>
      </c>
      <c r="F31" s="7">
        <v>0.5</v>
      </c>
      <c r="G31" s="8">
        <v>77.1</v>
      </c>
      <c r="H31" s="1">
        <v>1.0</v>
      </c>
      <c r="S31" s="3">
        <f t="shared" si="2"/>
        <v>28</v>
      </c>
      <c r="T31" s="10">
        <f t="shared" si="3"/>
        <v>5372.835841</v>
      </c>
      <c r="U31" s="10">
        <f t="shared" si="4"/>
        <v>899.3263133</v>
      </c>
      <c r="V31" s="10">
        <f t="shared" si="5"/>
        <v>139.4946503</v>
      </c>
      <c r="W31" s="10">
        <f t="shared" si="6"/>
        <v>259.7062878</v>
      </c>
      <c r="X31" s="10">
        <f t="shared" si="7"/>
        <v>-375.9626467</v>
      </c>
      <c r="Y31" s="11">
        <f t="shared" si="8"/>
        <v>2128.242095</v>
      </c>
      <c r="Z31" s="11">
        <f t="shared" si="9"/>
        <v>804.2099658</v>
      </c>
      <c r="AA31" s="9">
        <f t="shared" si="10"/>
        <v>1517.819176</v>
      </c>
      <c r="AB31" s="12">
        <f t="shared" si="11"/>
        <v>-55.13415924</v>
      </c>
      <c r="AC31" s="13">
        <f t="shared" si="12"/>
        <v>-0.01015741783</v>
      </c>
    </row>
    <row r="32" ht="15.75" customHeight="1">
      <c r="A32" s="1">
        <v>29.0</v>
      </c>
      <c r="B32" s="5">
        <v>4758.76</v>
      </c>
      <c r="C32" s="6">
        <v>200.0</v>
      </c>
      <c r="D32" s="6">
        <v>50.0</v>
      </c>
      <c r="E32" s="5">
        <v>70.0</v>
      </c>
      <c r="F32" s="7">
        <v>0.5</v>
      </c>
      <c r="G32" s="8">
        <v>75.4</v>
      </c>
      <c r="H32" s="1">
        <v>0.0</v>
      </c>
      <c r="S32" s="3">
        <f t="shared" si="2"/>
        <v>29</v>
      </c>
      <c r="T32" s="10">
        <f t="shared" si="3"/>
        <v>4521.699655</v>
      </c>
      <c r="U32" s="10">
        <f t="shared" si="4"/>
        <v>899.3263133</v>
      </c>
      <c r="V32" s="10">
        <f t="shared" si="5"/>
        <v>139.4946503</v>
      </c>
      <c r="W32" s="10">
        <f t="shared" si="6"/>
        <v>259.7062878</v>
      </c>
      <c r="X32" s="10">
        <f t="shared" si="7"/>
        <v>-375.9626467</v>
      </c>
      <c r="Y32" s="11">
        <f t="shared" si="8"/>
        <v>2081.315875</v>
      </c>
      <c r="Z32" s="11">
        <f t="shared" si="9"/>
        <v>0</v>
      </c>
      <c r="AA32" s="9">
        <f t="shared" si="10"/>
        <v>1517.819176</v>
      </c>
      <c r="AB32" s="12">
        <f t="shared" si="11"/>
        <v>-237.0603451</v>
      </c>
      <c r="AC32" s="13">
        <f t="shared" si="12"/>
        <v>-0.04981557066</v>
      </c>
    </row>
    <row r="33" ht="15.75" customHeight="1">
      <c r="A33" s="1">
        <v>30.0</v>
      </c>
      <c r="B33" s="5">
        <v>4773.62</v>
      </c>
      <c r="C33" s="6">
        <v>200.0</v>
      </c>
      <c r="D33" s="6">
        <v>50.0</v>
      </c>
      <c r="E33" s="5">
        <v>140.0</v>
      </c>
      <c r="F33" s="7">
        <v>0.5</v>
      </c>
      <c r="G33" s="8">
        <v>79.6</v>
      </c>
      <c r="H33" s="1">
        <v>0.0</v>
      </c>
      <c r="S33" s="3">
        <f t="shared" si="2"/>
        <v>30</v>
      </c>
      <c r="T33" s="10">
        <f t="shared" si="3"/>
        <v>4897.34131</v>
      </c>
      <c r="U33" s="10">
        <f t="shared" si="4"/>
        <v>899.3263133</v>
      </c>
      <c r="V33" s="10">
        <f t="shared" si="5"/>
        <v>139.4946503</v>
      </c>
      <c r="W33" s="10">
        <f t="shared" si="6"/>
        <v>519.4125755</v>
      </c>
      <c r="X33" s="10">
        <f t="shared" si="7"/>
        <v>-375.9626467</v>
      </c>
      <c r="Y33" s="11">
        <f t="shared" si="8"/>
        <v>2197.251242</v>
      </c>
      <c r="Z33" s="11">
        <f t="shared" si="9"/>
        <v>0</v>
      </c>
      <c r="AA33" s="9">
        <f t="shared" si="10"/>
        <v>1517.819176</v>
      </c>
      <c r="AB33" s="12">
        <f t="shared" si="11"/>
        <v>123.7213097</v>
      </c>
      <c r="AC33" s="13">
        <f t="shared" si="12"/>
        <v>0.02591771229</v>
      </c>
    </row>
    <row r="34" ht="15.75" customHeight="1">
      <c r="A34" s="1">
        <v>31.0</v>
      </c>
      <c r="B34" s="5">
        <v>4866.54</v>
      </c>
      <c r="C34" s="6">
        <v>200.0</v>
      </c>
      <c r="D34" s="6">
        <v>50.0</v>
      </c>
      <c r="E34" s="5">
        <v>140.0</v>
      </c>
      <c r="F34" s="7">
        <v>0.5</v>
      </c>
      <c r="G34" s="8">
        <v>80.2</v>
      </c>
      <c r="H34" s="1">
        <v>0.0</v>
      </c>
      <c r="S34" s="3">
        <f t="shared" si="2"/>
        <v>31</v>
      </c>
      <c r="T34" s="10">
        <f t="shared" si="3"/>
        <v>4913.903505</v>
      </c>
      <c r="U34" s="10">
        <f t="shared" si="4"/>
        <v>899.3263133</v>
      </c>
      <c r="V34" s="10">
        <f t="shared" si="5"/>
        <v>139.4946503</v>
      </c>
      <c r="W34" s="10">
        <f t="shared" si="6"/>
        <v>519.4125755</v>
      </c>
      <c r="X34" s="10">
        <f t="shared" si="7"/>
        <v>-375.9626467</v>
      </c>
      <c r="Y34" s="11">
        <f t="shared" si="8"/>
        <v>2213.813437</v>
      </c>
      <c r="Z34" s="11">
        <f t="shared" si="9"/>
        <v>0</v>
      </c>
      <c r="AA34" s="9">
        <f t="shared" si="10"/>
        <v>1517.819176</v>
      </c>
      <c r="AB34" s="12">
        <f t="shared" si="11"/>
        <v>47.36350502</v>
      </c>
      <c r="AC34" s="13">
        <f t="shared" si="12"/>
        <v>0.00973248037</v>
      </c>
    </row>
    <row r="35" ht="15.75" customHeight="1">
      <c r="A35" s="1">
        <v>32.0</v>
      </c>
      <c r="B35" s="5">
        <v>4846.53</v>
      </c>
      <c r="C35" s="6">
        <v>200.0</v>
      </c>
      <c r="D35" s="6">
        <v>40.0</v>
      </c>
      <c r="E35" s="5">
        <v>140.0</v>
      </c>
      <c r="F35" s="7">
        <v>0.5</v>
      </c>
      <c r="G35" s="8">
        <v>75.9</v>
      </c>
      <c r="H35" s="1">
        <v>0.0</v>
      </c>
      <c r="S35" s="3">
        <f t="shared" si="2"/>
        <v>32</v>
      </c>
      <c r="T35" s="10">
        <f t="shared" si="3"/>
        <v>4767.308842</v>
      </c>
      <c r="U35" s="10">
        <f t="shared" si="4"/>
        <v>899.3263133</v>
      </c>
      <c r="V35" s="10">
        <f t="shared" si="5"/>
        <v>111.5957203</v>
      </c>
      <c r="W35" s="10">
        <f t="shared" si="6"/>
        <v>519.4125755</v>
      </c>
      <c r="X35" s="10">
        <f t="shared" si="7"/>
        <v>-375.9626467</v>
      </c>
      <c r="Y35" s="11">
        <f t="shared" si="8"/>
        <v>2095.117704</v>
      </c>
      <c r="Z35" s="11">
        <f t="shared" si="9"/>
        <v>0</v>
      </c>
      <c r="AA35" s="9">
        <f t="shared" si="10"/>
        <v>1517.819176</v>
      </c>
      <c r="AB35" s="12">
        <f t="shared" si="11"/>
        <v>-79.22115795</v>
      </c>
      <c r="AC35" s="13">
        <f t="shared" si="12"/>
        <v>-0.01634595431</v>
      </c>
    </row>
    <row r="36" ht="15.75" customHeight="1">
      <c r="A36" s="1">
        <v>33.0</v>
      </c>
      <c r="B36" s="5">
        <v>5209.9</v>
      </c>
      <c r="C36" s="6">
        <v>200.0</v>
      </c>
      <c r="D36" s="6">
        <v>40.0</v>
      </c>
      <c r="E36" s="5">
        <v>140.0</v>
      </c>
      <c r="F36" s="7">
        <v>-0.2</v>
      </c>
      <c r="G36" s="8">
        <v>77.3</v>
      </c>
      <c r="H36" s="1">
        <v>0.0</v>
      </c>
      <c r="S36" s="3">
        <f t="shared" si="2"/>
        <v>33</v>
      </c>
      <c r="T36" s="10">
        <f t="shared" si="3"/>
        <v>5332.30167</v>
      </c>
      <c r="U36" s="10">
        <f t="shared" si="4"/>
        <v>899.3263133</v>
      </c>
      <c r="V36" s="10">
        <f t="shared" si="5"/>
        <v>111.5957203</v>
      </c>
      <c r="W36" s="10">
        <f t="shared" si="6"/>
        <v>519.4125755</v>
      </c>
      <c r="X36" s="10">
        <f t="shared" si="7"/>
        <v>150.3850587</v>
      </c>
      <c r="Y36" s="11">
        <f t="shared" si="8"/>
        <v>2133.762826</v>
      </c>
      <c r="Z36" s="11">
        <f t="shared" si="9"/>
        <v>0</v>
      </c>
      <c r="AA36" s="9">
        <f t="shared" si="10"/>
        <v>1517.819176</v>
      </c>
      <c r="AB36" s="12">
        <f t="shared" si="11"/>
        <v>122.4016698</v>
      </c>
      <c r="AC36" s="13">
        <f t="shared" si="12"/>
        <v>0.0234940536</v>
      </c>
    </row>
    <row r="37" ht="15.75" customHeight="1">
      <c r="A37" s="1">
        <v>34.0</v>
      </c>
      <c r="B37" s="5">
        <v>4831.16</v>
      </c>
      <c r="C37" s="6">
        <v>200.0</v>
      </c>
      <c r="D37" s="6">
        <v>40.0</v>
      </c>
      <c r="E37" s="5">
        <v>35.0</v>
      </c>
      <c r="F37" s="7">
        <v>-0.2</v>
      </c>
      <c r="G37" s="8">
        <v>72.7</v>
      </c>
      <c r="H37" s="1">
        <v>0.0</v>
      </c>
      <c r="S37" s="3">
        <f t="shared" si="2"/>
        <v>34</v>
      </c>
      <c r="T37" s="10">
        <f t="shared" si="3"/>
        <v>4815.765408</v>
      </c>
      <c r="U37" s="10">
        <f t="shared" si="4"/>
        <v>899.3263133</v>
      </c>
      <c r="V37" s="10">
        <f t="shared" si="5"/>
        <v>111.5957203</v>
      </c>
      <c r="W37" s="10">
        <f t="shared" si="6"/>
        <v>129.8531439</v>
      </c>
      <c r="X37" s="10">
        <f t="shared" si="7"/>
        <v>150.3850587</v>
      </c>
      <c r="Y37" s="11">
        <f t="shared" si="8"/>
        <v>2006.785996</v>
      </c>
      <c r="Z37" s="11">
        <f t="shared" si="9"/>
        <v>0</v>
      </c>
      <c r="AA37" s="9">
        <f t="shared" si="10"/>
        <v>1517.819176</v>
      </c>
      <c r="AB37" s="12">
        <f t="shared" si="11"/>
        <v>-15.39459236</v>
      </c>
      <c r="AC37" s="13">
        <f t="shared" si="12"/>
        <v>-0.003186520909</v>
      </c>
    </row>
    <row r="38" ht="15.75" customHeight="1">
      <c r="A38" s="1">
        <v>35.0</v>
      </c>
      <c r="B38" s="5">
        <v>4999.64</v>
      </c>
      <c r="C38" s="6">
        <v>200.0</v>
      </c>
      <c r="D38" s="6">
        <v>40.0</v>
      </c>
      <c r="E38" s="5">
        <v>35.0</v>
      </c>
      <c r="F38" s="7">
        <v>-0.2</v>
      </c>
      <c r="G38" s="8">
        <v>76.7</v>
      </c>
      <c r="H38" s="1">
        <v>0.0</v>
      </c>
      <c r="S38" s="3">
        <f t="shared" si="2"/>
        <v>35</v>
      </c>
      <c r="T38" s="10">
        <f t="shared" si="3"/>
        <v>4926.180043</v>
      </c>
      <c r="U38" s="10">
        <f t="shared" si="4"/>
        <v>899.3263133</v>
      </c>
      <c r="V38" s="10">
        <f t="shared" si="5"/>
        <v>111.5957203</v>
      </c>
      <c r="W38" s="10">
        <f t="shared" si="6"/>
        <v>129.8531439</v>
      </c>
      <c r="X38" s="10">
        <f t="shared" si="7"/>
        <v>150.3850587</v>
      </c>
      <c r="Y38" s="11">
        <f t="shared" si="8"/>
        <v>2117.200631</v>
      </c>
      <c r="Z38" s="11">
        <f t="shared" si="9"/>
        <v>0</v>
      </c>
      <c r="AA38" s="9">
        <f t="shared" si="10"/>
        <v>1517.819176</v>
      </c>
      <c r="AB38" s="12">
        <f t="shared" si="11"/>
        <v>-73.4599571</v>
      </c>
      <c r="AC38" s="13">
        <f t="shared" si="12"/>
        <v>-0.01469304932</v>
      </c>
    </row>
    <row r="39" ht="15.75" customHeight="1">
      <c r="A39" s="1">
        <v>36.0</v>
      </c>
      <c r="B39" s="5">
        <v>4073.66</v>
      </c>
      <c r="C39" s="6">
        <v>0.0</v>
      </c>
      <c r="D39" s="6">
        <v>20.0</v>
      </c>
      <c r="E39" s="5">
        <v>35.0</v>
      </c>
      <c r="F39" s="7">
        <v>-0.2</v>
      </c>
      <c r="G39" s="8">
        <v>72.7</v>
      </c>
      <c r="H39" s="1">
        <v>0.0</v>
      </c>
      <c r="S39" s="3">
        <f t="shared" si="2"/>
        <v>36</v>
      </c>
      <c r="T39" s="10">
        <f t="shared" si="3"/>
        <v>3860.641234</v>
      </c>
      <c r="U39" s="10">
        <f t="shared" si="4"/>
        <v>0</v>
      </c>
      <c r="V39" s="10">
        <f t="shared" si="5"/>
        <v>55.79786014</v>
      </c>
      <c r="W39" s="10">
        <f t="shared" si="6"/>
        <v>129.8531439</v>
      </c>
      <c r="X39" s="10">
        <f t="shared" si="7"/>
        <v>150.3850587</v>
      </c>
      <c r="Y39" s="11">
        <f t="shared" si="8"/>
        <v>2006.785996</v>
      </c>
      <c r="Z39" s="11">
        <f t="shared" si="9"/>
        <v>0</v>
      </c>
      <c r="AA39" s="9">
        <f t="shared" si="10"/>
        <v>1517.819176</v>
      </c>
      <c r="AB39" s="12">
        <f t="shared" si="11"/>
        <v>-213.0187658</v>
      </c>
      <c r="AC39" s="13">
        <f t="shared" si="12"/>
        <v>-0.05229173908</v>
      </c>
    </row>
    <row r="40" ht="15.75" customHeight="1">
      <c r="A40" s="1">
        <v>37.0</v>
      </c>
      <c r="B40" s="5">
        <v>3885.19</v>
      </c>
      <c r="C40" s="6">
        <v>0.0</v>
      </c>
      <c r="D40" s="6">
        <v>20.0</v>
      </c>
      <c r="E40" s="5">
        <v>35.0</v>
      </c>
      <c r="F40" s="7">
        <v>-0.2</v>
      </c>
      <c r="G40" s="8">
        <v>71.7</v>
      </c>
      <c r="H40" s="1">
        <v>0.0</v>
      </c>
      <c r="S40" s="3">
        <f t="shared" si="2"/>
        <v>37</v>
      </c>
      <c r="T40" s="10">
        <f t="shared" si="3"/>
        <v>3833.037575</v>
      </c>
      <c r="U40" s="10">
        <f t="shared" si="4"/>
        <v>0</v>
      </c>
      <c r="V40" s="10">
        <f t="shared" si="5"/>
        <v>55.79786014</v>
      </c>
      <c r="W40" s="10">
        <f t="shared" si="6"/>
        <v>129.8531439</v>
      </c>
      <c r="X40" s="10">
        <f t="shared" si="7"/>
        <v>150.3850587</v>
      </c>
      <c r="Y40" s="11">
        <f t="shared" si="8"/>
        <v>1979.182337</v>
      </c>
      <c r="Z40" s="11">
        <f t="shared" si="9"/>
        <v>0</v>
      </c>
      <c r="AA40" s="9">
        <f t="shared" si="10"/>
        <v>1517.819176</v>
      </c>
      <c r="AB40" s="12">
        <f t="shared" si="11"/>
        <v>-52.15242465</v>
      </c>
      <c r="AC40" s="13">
        <f t="shared" si="12"/>
        <v>-0.01342339104</v>
      </c>
    </row>
    <row r="41" ht="15.75" customHeight="1">
      <c r="A41" s="1">
        <v>38.0</v>
      </c>
      <c r="B41" s="5">
        <v>3395.17</v>
      </c>
      <c r="C41" s="6">
        <v>0.0</v>
      </c>
      <c r="D41" s="6">
        <v>20.0</v>
      </c>
      <c r="E41" s="6">
        <v>0.0</v>
      </c>
      <c r="F41" s="7">
        <v>-0.2</v>
      </c>
      <c r="G41" s="8">
        <v>64.5</v>
      </c>
      <c r="H41" s="1">
        <v>0.0</v>
      </c>
      <c r="S41" s="3">
        <f t="shared" si="2"/>
        <v>38</v>
      </c>
      <c r="T41" s="10">
        <f t="shared" si="3"/>
        <v>3504.438088</v>
      </c>
      <c r="U41" s="10">
        <f t="shared" si="4"/>
        <v>0</v>
      </c>
      <c r="V41" s="10">
        <f t="shared" si="5"/>
        <v>55.79786014</v>
      </c>
      <c r="W41" s="10">
        <f t="shared" si="6"/>
        <v>0</v>
      </c>
      <c r="X41" s="10">
        <f t="shared" si="7"/>
        <v>150.3850587</v>
      </c>
      <c r="Y41" s="11">
        <f t="shared" si="8"/>
        <v>1780.435993</v>
      </c>
      <c r="Z41" s="11">
        <f t="shared" si="9"/>
        <v>0</v>
      </c>
      <c r="AA41" s="9">
        <f t="shared" si="10"/>
        <v>1517.819176</v>
      </c>
      <c r="AB41" s="12">
        <f t="shared" si="11"/>
        <v>109.268088</v>
      </c>
      <c r="AC41" s="13">
        <f t="shared" si="12"/>
        <v>0.03218339229</v>
      </c>
    </row>
    <row r="42" ht="15.75" customHeight="1">
      <c r="A42" s="1">
        <v>39.0</v>
      </c>
      <c r="B42" s="5">
        <v>3543.52</v>
      </c>
      <c r="C42" s="6">
        <v>0.0</v>
      </c>
      <c r="D42" s="6">
        <v>20.0</v>
      </c>
      <c r="E42" s="6">
        <v>0.0</v>
      </c>
      <c r="F42" s="7">
        <v>-0.2</v>
      </c>
      <c r="G42" s="8">
        <v>62.5</v>
      </c>
      <c r="H42" s="1">
        <v>0.0</v>
      </c>
      <c r="S42" s="3">
        <f t="shared" si="2"/>
        <v>39</v>
      </c>
      <c r="T42" s="10">
        <f t="shared" si="3"/>
        <v>3449.23077</v>
      </c>
      <c r="U42" s="10">
        <f t="shared" si="4"/>
        <v>0</v>
      </c>
      <c r="V42" s="10">
        <f t="shared" si="5"/>
        <v>55.79786014</v>
      </c>
      <c r="W42" s="10">
        <f t="shared" si="6"/>
        <v>0</v>
      </c>
      <c r="X42" s="10">
        <f t="shared" si="7"/>
        <v>150.3850587</v>
      </c>
      <c r="Y42" s="11">
        <f t="shared" si="8"/>
        <v>1725.228676</v>
      </c>
      <c r="Z42" s="11">
        <f t="shared" si="9"/>
        <v>0</v>
      </c>
      <c r="AA42" s="9">
        <f t="shared" si="10"/>
        <v>1517.819176</v>
      </c>
      <c r="AB42" s="12">
        <f t="shared" si="11"/>
        <v>-94.28922962</v>
      </c>
      <c r="AC42" s="13">
        <f t="shared" si="12"/>
        <v>-0.02660891702</v>
      </c>
    </row>
    <row r="43" ht="15.75" customHeight="1">
      <c r="A43" s="1">
        <v>40.0</v>
      </c>
      <c r="B43" s="5">
        <v>3318.82</v>
      </c>
      <c r="C43" s="6">
        <v>0.0</v>
      </c>
      <c r="D43" s="6">
        <v>20.0</v>
      </c>
      <c r="E43" s="6">
        <v>0.0</v>
      </c>
      <c r="F43" s="7">
        <v>-0.2</v>
      </c>
      <c r="G43" s="8">
        <v>65.5</v>
      </c>
      <c r="H43" s="1">
        <v>0.0</v>
      </c>
      <c r="S43" s="3">
        <f t="shared" si="2"/>
        <v>40</v>
      </c>
      <c r="T43" s="10">
        <f t="shared" si="3"/>
        <v>3532.041747</v>
      </c>
      <c r="U43" s="10">
        <f t="shared" si="4"/>
        <v>0</v>
      </c>
      <c r="V43" s="10">
        <f t="shared" si="5"/>
        <v>55.79786014</v>
      </c>
      <c r="W43" s="10">
        <f t="shared" si="6"/>
        <v>0</v>
      </c>
      <c r="X43" s="10">
        <f t="shared" si="7"/>
        <v>150.3850587</v>
      </c>
      <c r="Y43" s="11">
        <f t="shared" si="8"/>
        <v>1808.039652</v>
      </c>
      <c r="Z43" s="11">
        <f t="shared" si="9"/>
        <v>0</v>
      </c>
      <c r="AA43" s="9">
        <f t="shared" si="10"/>
        <v>1517.819176</v>
      </c>
      <c r="AB43" s="12">
        <f t="shared" si="11"/>
        <v>213.2217468</v>
      </c>
      <c r="AC43" s="13">
        <f t="shared" si="12"/>
        <v>0.06424625223</v>
      </c>
    </row>
    <row r="44" ht="15.75" customHeight="1">
      <c r="A44" s="1">
        <v>41.0</v>
      </c>
      <c r="B44" s="5">
        <v>3439.85</v>
      </c>
      <c r="C44" s="6">
        <v>0.0</v>
      </c>
      <c r="D44" s="6">
        <v>15.0</v>
      </c>
      <c r="E44" s="6">
        <v>0.0</v>
      </c>
      <c r="F44" s="7">
        <v>-0.2</v>
      </c>
      <c r="G44" s="8">
        <v>60.9</v>
      </c>
      <c r="H44" s="1">
        <v>0.0</v>
      </c>
      <c r="S44" s="3">
        <f t="shared" si="2"/>
        <v>41</v>
      </c>
      <c r="T44" s="10">
        <f t="shared" si="3"/>
        <v>3391.115451</v>
      </c>
      <c r="U44" s="10">
        <f t="shared" si="4"/>
        <v>0</v>
      </c>
      <c r="V44" s="10">
        <f t="shared" si="5"/>
        <v>41.8483951</v>
      </c>
      <c r="W44" s="10">
        <f t="shared" si="6"/>
        <v>0</v>
      </c>
      <c r="X44" s="10">
        <f t="shared" si="7"/>
        <v>150.3850587</v>
      </c>
      <c r="Y44" s="11">
        <f t="shared" si="8"/>
        <v>1681.062822</v>
      </c>
      <c r="Z44" s="11">
        <f t="shared" si="9"/>
        <v>0</v>
      </c>
      <c r="AA44" s="9">
        <f t="shared" si="10"/>
        <v>1517.819176</v>
      </c>
      <c r="AB44" s="12">
        <f t="shared" si="11"/>
        <v>-48.73454876</v>
      </c>
      <c r="AC44" s="13">
        <f t="shared" si="12"/>
        <v>-0.01416763776</v>
      </c>
    </row>
    <row r="45" ht="15.75" customHeight="1">
      <c r="A45" s="1">
        <v>42.0</v>
      </c>
      <c r="B45" s="5">
        <v>3396.71</v>
      </c>
      <c r="C45" s="6">
        <v>0.0</v>
      </c>
      <c r="D45" s="6">
        <v>15.0</v>
      </c>
      <c r="E45" s="6">
        <v>0.0</v>
      </c>
      <c r="F45" s="7">
        <v>-0.2</v>
      </c>
      <c r="G45" s="8">
        <v>58.1</v>
      </c>
      <c r="H45" s="1">
        <v>0.0</v>
      </c>
      <c r="S45" s="3">
        <f t="shared" si="2"/>
        <v>42</v>
      </c>
      <c r="T45" s="10">
        <f t="shared" si="3"/>
        <v>3313.825207</v>
      </c>
      <c r="U45" s="10">
        <f t="shared" si="4"/>
        <v>0</v>
      </c>
      <c r="V45" s="10">
        <f t="shared" si="5"/>
        <v>41.8483951</v>
      </c>
      <c r="W45" s="10">
        <f t="shared" si="6"/>
        <v>0</v>
      </c>
      <c r="X45" s="10">
        <f t="shared" si="7"/>
        <v>150.3850587</v>
      </c>
      <c r="Y45" s="11">
        <f t="shared" si="8"/>
        <v>1603.772577</v>
      </c>
      <c r="Z45" s="11">
        <f t="shared" si="9"/>
        <v>0</v>
      </c>
      <c r="AA45" s="9">
        <f t="shared" si="10"/>
        <v>1517.819176</v>
      </c>
      <c r="AB45" s="12">
        <f t="shared" si="11"/>
        <v>-82.88479344</v>
      </c>
      <c r="AC45" s="13">
        <f t="shared" si="12"/>
        <v>-0.02440149245</v>
      </c>
    </row>
    <row r="46" ht="15.75" customHeight="1">
      <c r="A46" s="1">
        <v>43.0</v>
      </c>
      <c r="B46" s="5">
        <v>3249.66</v>
      </c>
      <c r="C46" s="6">
        <v>0.0</v>
      </c>
      <c r="D46" s="6">
        <v>15.0</v>
      </c>
      <c r="E46" s="6">
        <v>0.0</v>
      </c>
      <c r="F46" s="7">
        <v>-0.2</v>
      </c>
      <c r="G46" s="8">
        <v>61.1</v>
      </c>
      <c r="H46" s="1">
        <v>0.0</v>
      </c>
      <c r="S46" s="3">
        <f t="shared" si="2"/>
        <v>43</v>
      </c>
      <c r="T46" s="10">
        <f t="shared" si="3"/>
        <v>3396.636183</v>
      </c>
      <c r="U46" s="10">
        <f t="shared" si="4"/>
        <v>0</v>
      </c>
      <c r="V46" s="10">
        <f t="shared" si="5"/>
        <v>41.8483951</v>
      </c>
      <c r="W46" s="10">
        <f t="shared" si="6"/>
        <v>0</v>
      </c>
      <c r="X46" s="10">
        <f t="shared" si="7"/>
        <v>150.3850587</v>
      </c>
      <c r="Y46" s="11">
        <f t="shared" si="8"/>
        <v>1686.583554</v>
      </c>
      <c r="Z46" s="11">
        <f t="shared" si="9"/>
        <v>0</v>
      </c>
      <c r="AA46" s="9">
        <f t="shared" si="10"/>
        <v>1517.819176</v>
      </c>
      <c r="AB46" s="12">
        <f t="shared" si="11"/>
        <v>146.976183</v>
      </c>
      <c r="AC46" s="13">
        <f t="shared" si="12"/>
        <v>0.04522817249</v>
      </c>
    </row>
    <row r="47" ht="15.75" customHeight="1">
      <c r="A47" s="1">
        <v>44.0</v>
      </c>
      <c r="B47" s="5">
        <v>2931.35</v>
      </c>
      <c r="C47" s="6">
        <v>0.0</v>
      </c>
      <c r="D47" s="6">
        <v>15.0</v>
      </c>
      <c r="E47" s="6">
        <v>0.0</v>
      </c>
      <c r="F47" s="7">
        <v>-0.2</v>
      </c>
      <c r="G47" s="8">
        <v>50.2</v>
      </c>
      <c r="H47" s="1">
        <v>0.0</v>
      </c>
      <c r="K47" s="14" t="s">
        <v>2</v>
      </c>
      <c r="L47" s="14" t="s">
        <v>3</v>
      </c>
      <c r="M47" s="14" t="s">
        <v>4</v>
      </c>
      <c r="N47" s="14" t="s">
        <v>5</v>
      </c>
      <c r="O47" s="14" t="s">
        <v>6</v>
      </c>
      <c r="P47" s="14" t="s">
        <v>7</v>
      </c>
      <c r="Q47" s="14" t="s">
        <v>8</v>
      </c>
      <c r="S47" s="3">
        <f t="shared" si="2"/>
        <v>44</v>
      </c>
      <c r="T47" s="10">
        <f t="shared" si="3"/>
        <v>3095.756302</v>
      </c>
      <c r="U47" s="10">
        <f t="shared" si="4"/>
        <v>0</v>
      </c>
      <c r="V47" s="10">
        <f t="shared" si="5"/>
        <v>41.8483951</v>
      </c>
      <c r="W47" s="10">
        <f t="shared" si="6"/>
        <v>0</v>
      </c>
      <c r="X47" s="10">
        <f t="shared" si="7"/>
        <v>150.3850587</v>
      </c>
      <c r="Y47" s="11">
        <f t="shared" si="8"/>
        <v>1385.703672</v>
      </c>
      <c r="Z47" s="11">
        <f t="shared" si="9"/>
        <v>0</v>
      </c>
      <c r="AA47" s="9">
        <f t="shared" si="10"/>
        <v>1517.819176</v>
      </c>
      <c r="AB47" s="12">
        <f t="shared" si="11"/>
        <v>164.4063019</v>
      </c>
      <c r="AC47" s="13">
        <f t="shared" si="12"/>
        <v>0.05608552439</v>
      </c>
    </row>
    <row r="48" ht="15.75" customHeight="1">
      <c r="A48" s="1">
        <v>45.0</v>
      </c>
      <c r="B48" s="5">
        <v>3933.05</v>
      </c>
      <c r="C48" s="6">
        <v>0.0</v>
      </c>
      <c r="D48" s="6">
        <v>10.0</v>
      </c>
      <c r="E48" s="6">
        <v>0.0</v>
      </c>
      <c r="F48" s="7">
        <v>-0.2</v>
      </c>
      <c r="G48" s="8">
        <v>50.4</v>
      </c>
      <c r="H48" s="1">
        <v>1.0</v>
      </c>
      <c r="K48" s="15">
        <f t="shared" ref="K48:Q48" si="13">sum(U4:U55)</f>
        <v>10791.91576</v>
      </c>
      <c r="L48" s="15">
        <f t="shared" si="13"/>
        <v>2845.690867</v>
      </c>
      <c r="M48" s="15">
        <f t="shared" si="13"/>
        <v>3635.888029</v>
      </c>
      <c r="N48" s="15">
        <f t="shared" si="13"/>
        <v>-3383.663821</v>
      </c>
      <c r="O48" s="15">
        <f t="shared" si="13"/>
        <v>78253.61237</v>
      </c>
      <c r="P48" s="15">
        <f t="shared" si="13"/>
        <v>8042.099658</v>
      </c>
      <c r="Q48" s="15">
        <f t="shared" si="13"/>
        <v>78926.59714</v>
      </c>
      <c r="S48" s="3">
        <f t="shared" si="2"/>
        <v>45</v>
      </c>
      <c r="T48" s="10">
        <f t="shared" si="3"/>
        <v>3891.537534</v>
      </c>
      <c r="U48" s="10">
        <f t="shared" si="4"/>
        <v>0</v>
      </c>
      <c r="V48" s="10">
        <f t="shared" si="5"/>
        <v>27.89893007</v>
      </c>
      <c r="W48" s="10">
        <f t="shared" si="6"/>
        <v>0</v>
      </c>
      <c r="X48" s="10">
        <f t="shared" si="7"/>
        <v>150.3850587</v>
      </c>
      <c r="Y48" s="11">
        <f t="shared" si="8"/>
        <v>1391.224404</v>
      </c>
      <c r="Z48" s="11">
        <f t="shared" si="9"/>
        <v>804.2099658</v>
      </c>
      <c r="AA48" s="9">
        <f t="shared" si="10"/>
        <v>1517.819176</v>
      </c>
      <c r="AB48" s="12">
        <f t="shared" si="11"/>
        <v>-41.51246551</v>
      </c>
      <c r="AC48" s="13">
        <f t="shared" si="12"/>
        <v>-0.01055477696</v>
      </c>
    </row>
    <row r="49" ht="15.75" customHeight="1">
      <c r="A49" s="1">
        <v>46.0</v>
      </c>
      <c r="B49" s="5">
        <v>3506.81</v>
      </c>
      <c r="C49" s="6">
        <v>0.0</v>
      </c>
      <c r="D49" s="6">
        <v>10.0</v>
      </c>
      <c r="E49" s="6">
        <v>0.0</v>
      </c>
      <c r="F49" s="7">
        <v>-0.2</v>
      </c>
      <c r="G49" s="8">
        <v>55.0</v>
      </c>
      <c r="H49" s="1">
        <v>0.0</v>
      </c>
      <c r="K49" s="16">
        <f t="shared" ref="K49:Q49" si="14">K48/sum(K48:Q48)</f>
        <v>0.0602522853</v>
      </c>
      <c r="L49" s="16">
        <f t="shared" si="14"/>
        <v>0.01690641086</v>
      </c>
      <c r="M49" s="16">
        <f t="shared" si="14"/>
        <v>0.02196651933</v>
      </c>
      <c r="N49" s="16">
        <f t="shared" si="14"/>
        <v>-0.02041116023</v>
      </c>
      <c r="O49" s="16">
        <f t="shared" si="14"/>
        <v>0.4626043148</v>
      </c>
      <c r="P49" s="16">
        <f t="shared" si="14"/>
        <v>0.08843970696</v>
      </c>
      <c r="Q49" s="16">
        <f t="shared" si="14"/>
        <v>0.9521729155</v>
      </c>
      <c r="S49" s="3">
        <f t="shared" si="2"/>
        <v>46</v>
      </c>
      <c r="T49" s="10">
        <f t="shared" si="3"/>
        <v>3214.304399</v>
      </c>
      <c r="U49" s="10">
        <f t="shared" si="4"/>
        <v>0</v>
      </c>
      <c r="V49" s="10">
        <f t="shared" si="5"/>
        <v>27.89893007</v>
      </c>
      <c r="W49" s="10">
        <f t="shared" si="6"/>
        <v>0</v>
      </c>
      <c r="X49" s="10">
        <f t="shared" si="7"/>
        <v>150.3850587</v>
      </c>
      <c r="Y49" s="11">
        <f t="shared" si="8"/>
        <v>1518.201235</v>
      </c>
      <c r="Z49" s="11">
        <f t="shared" si="9"/>
        <v>0</v>
      </c>
      <c r="AA49" s="9">
        <f t="shared" si="10"/>
        <v>1517.819176</v>
      </c>
      <c r="AB49" s="12">
        <f t="shared" si="11"/>
        <v>-292.5056008</v>
      </c>
      <c r="AC49" s="13">
        <f t="shared" si="12"/>
        <v>-0.08341073534</v>
      </c>
    </row>
    <row r="50" ht="15.75" customHeight="1">
      <c r="A50" s="1">
        <v>47.0</v>
      </c>
      <c r="B50" s="5">
        <v>2818.97</v>
      </c>
      <c r="C50" s="6">
        <v>0.0</v>
      </c>
      <c r="D50" s="6">
        <v>10.0</v>
      </c>
      <c r="E50" s="6">
        <v>0.0</v>
      </c>
      <c r="F50" s="7">
        <v>-0.2</v>
      </c>
      <c r="G50" s="8">
        <v>44.4</v>
      </c>
      <c r="H50" s="1">
        <v>0.0</v>
      </c>
      <c r="S50" s="3">
        <f t="shared" si="2"/>
        <v>47</v>
      </c>
      <c r="T50" s="10">
        <f t="shared" si="3"/>
        <v>2921.705616</v>
      </c>
      <c r="U50" s="10">
        <f t="shared" si="4"/>
        <v>0</v>
      </c>
      <c r="V50" s="10">
        <f t="shared" si="5"/>
        <v>27.89893007</v>
      </c>
      <c r="W50" s="10">
        <f t="shared" si="6"/>
        <v>0</v>
      </c>
      <c r="X50" s="10">
        <f t="shared" si="7"/>
        <v>150.3850587</v>
      </c>
      <c r="Y50" s="11">
        <f t="shared" si="8"/>
        <v>1225.602451</v>
      </c>
      <c r="Z50" s="11">
        <f t="shared" si="9"/>
        <v>0</v>
      </c>
      <c r="AA50" s="9">
        <f t="shared" si="10"/>
        <v>1517.819176</v>
      </c>
      <c r="AB50" s="12">
        <f t="shared" si="11"/>
        <v>102.7356158</v>
      </c>
      <c r="AC50" s="13">
        <f t="shared" si="12"/>
        <v>0.03644438067</v>
      </c>
    </row>
    <row r="51" ht="15.75" customHeight="1">
      <c r="A51" s="1">
        <v>48.0</v>
      </c>
      <c r="B51" s="5">
        <v>3856.38</v>
      </c>
      <c r="C51" s="6">
        <v>0.0</v>
      </c>
      <c r="D51" s="6">
        <v>10.0</v>
      </c>
      <c r="E51" s="6">
        <v>0.0</v>
      </c>
      <c r="F51" s="7">
        <v>-0.2</v>
      </c>
      <c r="G51" s="8">
        <v>48.5</v>
      </c>
      <c r="H51" s="1">
        <v>1.0</v>
      </c>
      <c r="S51" s="3">
        <f t="shared" si="2"/>
        <v>48</v>
      </c>
      <c r="T51" s="10">
        <f t="shared" si="3"/>
        <v>3839.090583</v>
      </c>
      <c r="U51" s="10">
        <f t="shared" si="4"/>
        <v>0</v>
      </c>
      <c r="V51" s="10">
        <f t="shared" si="5"/>
        <v>27.89893007</v>
      </c>
      <c r="W51" s="10">
        <f t="shared" si="6"/>
        <v>0</v>
      </c>
      <c r="X51" s="10">
        <f t="shared" si="7"/>
        <v>150.3850587</v>
      </c>
      <c r="Y51" s="11">
        <f t="shared" si="8"/>
        <v>1338.777452</v>
      </c>
      <c r="Z51" s="11">
        <f t="shared" si="9"/>
        <v>804.2099658</v>
      </c>
      <c r="AA51" s="9">
        <f t="shared" si="10"/>
        <v>1517.819176</v>
      </c>
      <c r="AB51" s="12">
        <f t="shared" si="11"/>
        <v>-17.28941726</v>
      </c>
      <c r="AC51" s="13">
        <f t="shared" si="12"/>
        <v>-0.004483328215</v>
      </c>
    </row>
    <row r="52" ht="15.75" customHeight="1">
      <c r="A52" s="1">
        <v>49.0</v>
      </c>
      <c r="B52" s="5">
        <v>3060.15</v>
      </c>
      <c r="C52" s="6">
        <v>0.0</v>
      </c>
      <c r="D52" s="6">
        <v>0.0</v>
      </c>
      <c r="E52" s="6">
        <v>0.0</v>
      </c>
      <c r="F52" s="7">
        <v>-0.2</v>
      </c>
      <c r="G52" s="8">
        <v>44.5</v>
      </c>
      <c r="H52" s="1">
        <v>0.0</v>
      </c>
      <c r="S52" s="3">
        <f t="shared" si="2"/>
        <v>49</v>
      </c>
      <c r="T52" s="10">
        <f t="shared" si="3"/>
        <v>2896.567052</v>
      </c>
      <c r="U52" s="10">
        <f t="shared" si="4"/>
        <v>0</v>
      </c>
      <c r="V52" s="10">
        <f t="shared" si="5"/>
        <v>0</v>
      </c>
      <c r="W52" s="10">
        <f t="shared" si="6"/>
        <v>0</v>
      </c>
      <c r="X52" s="10">
        <f t="shared" si="7"/>
        <v>150.3850587</v>
      </c>
      <c r="Y52" s="11">
        <f t="shared" si="8"/>
        <v>1228.362817</v>
      </c>
      <c r="Z52" s="11">
        <f t="shared" si="9"/>
        <v>0</v>
      </c>
      <c r="AA52" s="9">
        <f t="shared" si="10"/>
        <v>1517.819176</v>
      </c>
      <c r="AB52" s="12">
        <f t="shared" si="11"/>
        <v>-163.5829484</v>
      </c>
      <c r="AC52" s="13">
        <f t="shared" si="12"/>
        <v>-0.05345585949</v>
      </c>
    </row>
    <row r="53" ht="15.75" customHeight="1">
      <c r="A53" s="1">
        <v>50.0</v>
      </c>
      <c r="B53" s="5">
        <v>2761.15</v>
      </c>
      <c r="C53" s="6">
        <v>0.0</v>
      </c>
      <c r="D53" s="6">
        <v>0.0</v>
      </c>
      <c r="E53" s="6">
        <v>0.0</v>
      </c>
      <c r="F53" s="7">
        <v>-0.2</v>
      </c>
      <c r="G53" s="8">
        <v>37.6</v>
      </c>
      <c r="H53" s="1">
        <v>0.0</v>
      </c>
      <c r="S53" s="3">
        <f t="shared" si="2"/>
        <v>50</v>
      </c>
      <c r="T53" s="10">
        <f t="shared" si="3"/>
        <v>2706.101806</v>
      </c>
      <c r="U53" s="10">
        <f t="shared" si="4"/>
        <v>0</v>
      </c>
      <c r="V53" s="10">
        <f t="shared" si="5"/>
        <v>0</v>
      </c>
      <c r="W53" s="10">
        <f t="shared" si="6"/>
        <v>0</v>
      </c>
      <c r="X53" s="10">
        <f t="shared" si="7"/>
        <v>150.3850587</v>
      </c>
      <c r="Y53" s="11">
        <f t="shared" si="8"/>
        <v>1037.897571</v>
      </c>
      <c r="Z53" s="11">
        <f t="shared" si="9"/>
        <v>0</v>
      </c>
      <c r="AA53" s="9">
        <f t="shared" si="10"/>
        <v>1517.819176</v>
      </c>
      <c r="AB53" s="12">
        <f t="shared" si="11"/>
        <v>-55.04819422</v>
      </c>
      <c r="AC53" s="13">
        <f t="shared" si="12"/>
        <v>-0.01993669095</v>
      </c>
    </row>
    <row r="54" ht="15.75" customHeight="1">
      <c r="A54" s="1">
        <v>51.0</v>
      </c>
      <c r="B54" s="5">
        <v>2323.12</v>
      </c>
      <c r="C54" s="6">
        <v>0.0</v>
      </c>
      <c r="D54" s="6">
        <v>0.0</v>
      </c>
      <c r="E54" s="6">
        <v>0.0</v>
      </c>
      <c r="F54" s="7">
        <v>-0.2</v>
      </c>
      <c r="G54" s="8">
        <v>32.8</v>
      </c>
      <c r="H54" s="1">
        <v>0.0</v>
      </c>
      <c r="S54" s="3">
        <f t="shared" si="2"/>
        <v>51</v>
      </c>
      <c r="T54" s="10">
        <f t="shared" si="3"/>
        <v>2573.604243</v>
      </c>
      <c r="U54" s="10">
        <f t="shared" si="4"/>
        <v>0</v>
      </c>
      <c r="V54" s="10">
        <f t="shared" si="5"/>
        <v>0</v>
      </c>
      <c r="W54" s="10">
        <f t="shared" si="6"/>
        <v>0</v>
      </c>
      <c r="X54" s="10">
        <f t="shared" si="7"/>
        <v>150.3850587</v>
      </c>
      <c r="Y54" s="11">
        <f t="shared" si="8"/>
        <v>905.4000091</v>
      </c>
      <c r="Z54" s="11">
        <f t="shared" si="9"/>
        <v>0</v>
      </c>
      <c r="AA54" s="9">
        <f t="shared" si="10"/>
        <v>1517.819176</v>
      </c>
      <c r="AB54" s="12">
        <f t="shared" si="11"/>
        <v>250.4842435</v>
      </c>
      <c r="AC54" s="13">
        <f t="shared" si="12"/>
        <v>0.1078223439</v>
      </c>
    </row>
    <row r="55" ht="15.75" customHeight="1">
      <c r="A55" s="1">
        <v>52.0</v>
      </c>
      <c r="B55" s="5">
        <v>3577.04</v>
      </c>
      <c r="C55" s="6">
        <v>0.0</v>
      </c>
      <c r="D55" s="6">
        <v>0.0</v>
      </c>
      <c r="E55" s="6">
        <v>0.0</v>
      </c>
      <c r="F55" s="7">
        <v>-0.2</v>
      </c>
      <c r="G55" s="8">
        <v>35.9</v>
      </c>
      <c r="H55" s="1">
        <v>1.0</v>
      </c>
      <c r="S55" s="3">
        <f t="shared" si="2"/>
        <v>52</v>
      </c>
      <c r="T55" s="10">
        <f t="shared" si="3"/>
        <v>3463.385552</v>
      </c>
      <c r="U55" s="10">
        <f t="shared" si="4"/>
        <v>0</v>
      </c>
      <c r="V55" s="10">
        <f t="shared" si="5"/>
        <v>0</v>
      </c>
      <c r="W55" s="10">
        <f t="shared" si="6"/>
        <v>0</v>
      </c>
      <c r="X55" s="10">
        <f t="shared" si="7"/>
        <v>150.3850587</v>
      </c>
      <c r="Y55" s="11">
        <f t="shared" si="8"/>
        <v>990.9713514</v>
      </c>
      <c r="Z55" s="11">
        <f t="shared" si="9"/>
        <v>804.2099658</v>
      </c>
      <c r="AA55" s="9">
        <f t="shared" si="10"/>
        <v>1517.819176</v>
      </c>
      <c r="AB55" s="12">
        <f t="shared" si="11"/>
        <v>-113.6544484</v>
      </c>
      <c r="AC55" s="13">
        <f t="shared" si="12"/>
        <v>-0.0317733233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