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4.xml" ContentType="application/vnd.openxmlformats-officedocument.drawing+xml"/>
  <Override PartName="/xl/tables/table21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tables/table22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2p\Downloads\"/>
    </mc:Choice>
  </mc:AlternateContent>
  <xr:revisionPtr revIDLastSave="0" documentId="8_{87F0B8B3-DDC6-419C-A2D9-09714854AF42}" xr6:coauthVersionLast="46" xr6:coauthVersionMax="46" xr10:uidLastSave="{00000000-0000-0000-0000-000000000000}"/>
  <bookViews>
    <workbookView xWindow="-120" yWindow="-120" windowWidth="29040" windowHeight="15840" firstSheet="1" activeTab="1" xr2:uid="{41149C48-E1DE-4382-B9C5-72608F125198}"/>
  </bookViews>
  <sheets>
    <sheet name="Program Code" sheetId="2" r:id="rId1"/>
    <sheet name="Web Designers" sheetId="4" r:id="rId2"/>
    <sheet name="Micro Apps" sheetId="6" r:id="rId3"/>
    <sheet name="Est of Completion of Code " sheetId="8" state="hidden" r:id="rId4"/>
    <sheet name="Est. of Completion of Web Page" sheetId="9" state="hidden" r:id="rId5"/>
    <sheet name="Est. of Completion of Tech Man." sheetId="11" r:id="rId6"/>
    <sheet name="Est. of Completion of Brochure" sheetId="12" r:id="rId7"/>
    <sheet name="Totals Time Spent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5" i="4" l="1"/>
  <c r="H106" i="4"/>
  <c r="H107" i="2"/>
  <c r="H108" i="2"/>
  <c r="H109" i="2"/>
  <c r="G107" i="2"/>
  <c r="G108" i="2"/>
  <c r="G109" i="2"/>
  <c r="F107" i="2"/>
  <c r="F108" i="2"/>
  <c r="F109" i="2"/>
  <c r="E107" i="2"/>
  <c r="E108" i="2"/>
  <c r="E109" i="2"/>
  <c r="D107" i="2"/>
  <c r="D108" i="2"/>
  <c r="D109" i="2"/>
  <c r="C107" i="2"/>
  <c r="C108" i="2"/>
  <c r="C109" i="2"/>
  <c r="G105" i="4"/>
  <c r="G106" i="4"/>
  <c r="F105" i="4"/>
  <c r="F106" i="4"/>
  <c r="E105" i="4"/>
  <c r="E106" i="4"/>
  <c r="D105" i="4"/>
  <c r="D106" i="4"/>
  <c r="C105" i="4"/>
  <c r="C106" i="4"/>
  <c r="I88" i="2"/>
  <c r="I87" i="2"/>
  <c r="I86" i="2"/>
  <c r="H86" i="4"/>
  <c r="H85" i="4"/>
  <c r="H106" i="6"/>
  <c r="H107" i="6"/>
  <c r="G106" i="6"/>
  <c r="G107" i="6"/>
  <c r="F106" i="6"/>
  <c r="F107" i="6"/>
  <c r="E106" i="6"/>
  <c r="E107" i="6"/>
  <c r="D106" i="6"/>
  <c r="D107" i="6"/>
  <c r="C106" i="6"/>
  <c r="C107" i="6"/>
  <c r="I86" i="6"/>
  <c r="I85" i="6"/>
  <c r="I65" i="6"/>
  <c r="I64" i="6"/>
  <c r="H66" i="4"/>
  <c r="H65" i="4"/>
  <c r="I65" i="2"/>
  <c r="I66" i="2"/>
  <c r="I67" i="2"/>
  <c r="I106" i="6" l="1"/>
  <c r="I107" i="6"/>
  <c r="I46" i="2"/>
  <c r="I45" i="2"/>
  <c r="I44" i="2"/>
  <c r="H46" i="4"/>
  <c r="H45" i="4"/>
  <c r="I45" i="6"/>
  <c r="I44" i="6"/>
  <c r="I109" i="2" l="1"/>
  <c r="I24" i="6"/>
  <c r="I25" i="6"/>
  <c r="H24" i="4"/>
  <c r="H25" i="4"/>
  <c r="H5" i="4"/>
  <c r="H4" i="4"/>
  <c r="I107" i="2" l="1"/>
  <c r="I108" i="2"/>
  <c r="I5" i="2"/>
  <c r="I4" i="2"/>
  <c r="I24" i="2" l="1"/>
  <c r="I25" i="2"/>
  <c r="I5" i="6" l="1"/>
  <c r="I4" i="6"/>
</calcChain>
</file>

<file path=xl/sharedStrings.xml><?xml version="1.0" encoding="utf-8"?>
<sst xmlns="http://schemas.openxmlformats.org/spreadsheetml/2006/main" count="291" uniqueCount="64">
  <si>
    <t>Patrick</t>
  </si>
  <si>
    <t>Colin</t>
  </si>
  <si>
    <t>Stacy</t>
  </si>
  <si>
    <t>Sarah</t>
  </si>
  <si>
    <t>Lamon</t>
  </si>
  <si>
    <t>Name</t>
  </si>
  <si>
    <t>ERD Design</t>
  </si>
  <si>
    <t>Database Planning</t>
  </si>
  <si>
    <t>Web Page Design</t>
  </si>
  <si>
    <t>Program Coding</t>
  </si>
  <si>
    <t>Meetings with Teachers</t>
  </si>
  <si>
    <t>Individual Group Meetings</t>
  </si>
  <si>
    <t>Brochure Design</t>
  </si>
  <si>
    <t>Total Number Hours</t>
  </si>
  <si>
    <t>Agenda Design &amp; Status Report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</si>
  <si>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</si>
  <si>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</si>
  <si>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</si>
  <si>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</si>
  <si>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</si>
  <si>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</si>
  <si>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</si>
  <si>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</si>
  <si>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</si>
  <si>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</si>
  <si>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</si>
  <si>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</si>
  <si>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</si>
  <si>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</si>
  <si>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</si>
  <si>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Percent Complete</t>
  </si>
  <si>
    <t>Estimate Completion of Tech Manual</t>
  </si>
  <si>
    <t>Week</t>
  </si>
  <si>
    <t>Estimate of Completion of Web Page</t>
  </si>
  <si>
    <t>Estimate of Completion of Program Code</t>
  </si>
  <si>
    <t xml:space="preserve"> </t>
  </si>
  <si>
    <t>Logo Design</t>
  </si>
  <si>
    <t>Research for Template</t>
  </si>
  <si>
    <t>Sprint #</t>
  </si>
  <si>
    <t>Research</t>
  </si>
  <si>
    <t>Sum</t>
  </si>
  <si>
    <t>Sprint</t>
  </si>
  <si>
    <t>Implementing Program</t>
  </si>
  <si>
    <t>Intergrate Program</t>
  </si>
  <si>
    <t>Jeff</t>
  </si>
  <si>
    <t>Technical Manual</t>
  </si>
  <si>
    <t>Database Propagation</t>
  </si>
  <si>
    <t>Database</t>
  </si>
  <si>
    <t>Sprint Meeting 1</t>
  </si>
  <si>
    <t>Sprint Meeting 2</t>
  </si>
  <si>
    <t>Total Hours Worked on Syllabest Project</t>
  </si>
  <si>
    <t>Estimated Completion of Brochure</t>
  </si>
  <si>
    <t xml:space="preserve">Total Hours Worked </t>
  </si>
  <si>
    <t>Sprint Meeting 3</t>
  </si>
  <si>
    <t>Total Hours Worked</t>
  </si>
  <si>
    <t>Deo</t>
  </si>
  <si>
    <t>Total Hours Spent On Syllabest Project</t>
  </si>
  <si>
    <t>Sprint Meeting 4</t>
  </si>
  <si>
    <t>Sprint Meeting 5</t>
  </si>
  <si>
    <t>Sprint 5</t>
  </si>
  <si>
    <t>Sprint 4</t>
  </si>
  <si>
    <t>Sprint 3</t>
  </si>
  <si>
    <t>Sprint 2</t>
  </si>
  <si>
    <t>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</si>
</sst>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rgb="FF006100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4" fillId="2" borderId="1" xfId="1" applyFont="1" applyFill="1" applyBorder="1"/>
    <xf numFmtId="0" fontId="4" fillId="2" borderId="2" xfId="1" applyFont="1" applyFill="1" applyBorder="1"/>
    <xf numFmtId="0" fontId="4" fillId="2" borderId="3" xfId="1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5" borderId="10" xfId="0" applyFont="1" applyFill="1" applyBorder="1"/>
    <xf numFmtId="0" fontId="0" fillId="5" borderId="11" xfId="0" applyFont="1" applyFill="1" applyBorder="1"/>
    <xf numFmtId="0" fontId="3" fillId="3" borderId="7" xfId="2" applyBorder="1"/>
    <xf numFmtId="0" fontId="3" fillId="3" borderId="8" xfId="2" applyBorder="1"/>
    <xf numFmtId="0" fontId="3" fillId="3" borderId="9" xfId="2" applyBorder="1"/>
    <xf numFmtId="9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3" applyFont="1"/>
    <xf numFmtId="0" fontId="5" fillId="0" borderId="0" xfId="0" applyFont="1"/>
    <xf numFmtId="0" fontId="0" fillId="0" borderId="0" xfId="0" applyAlignment="1"/>
    <xf numFmtId="0" fontId="5" fillId="0" borderId="0" xfId="0" applyFont="1" applyAlignment="1"/>
    <xf numFmtId="0" fontId="4" fillId="6" borderId="2" xfId="1" applyFont="1" applyFill="1" applyBorder="1"/>
    <xf numFmtId="0" fontId="4" fillId="2" borderId="3" xfId="1" applyFont="1" applyFill="1" applyBorder="1" applyAlignment="1">
      <alignment vertical="top"/>
    </xf>
    <xf numFmtId="0" fontId="4" fillId="2" borderId="2" xfId="1" applyFont="1" applyFill="1" applyBorder="1" applyAlignment="1">
      <alignment horizontal="center"/>
    </xf>
    <xf numFmtId="0" fontId="0" fillId="5" borderId="12" xfId="0" applyFont="1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9" xfId="0" applyFill="1" applyBorder="1"/>
    <xf numFmtId="0" fontId="0" fillId="7" borderId="0" xfId="0" applyFill="1" applyBorder="1"/>
    <xf numFmtId="0" fontId="0" fillId="7" borderId="20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0" fillId="11" borderId="0" xfId="0" applyFill="1"/>
    <xf numFmtId="0" fontId="7" fillId="10" borderId="13" xfId="0" applyFont="1" applyFill="1" applyBorder="1" applyAlignment="1">
      <alignment horizontal="center"/>
    </xf>
    <xf numFmtId="0" fontId="7" fillId="10" borderId="14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6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18" xfId="0" applyFont="1" applyFill="1" applyBorder="1" applyAlignment="1">
      <alignment horizontal="center"/>
    </xf>
    <xf numFmtId="0" fontId="8" fillId="2" borderId="0" xfId="1" applyFont="1" applyAlignment="1">
      <alignment horizontal="center"/>
    </xf>
    <xf numFmtId="0" fontId="9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9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9" fillId="10" borderId="14" xfId="0" applyFont="1" applyFill="1" applyBorder="1" applyAlignment="1">
      <alignment horizontal="center"/>
    </xf>
    <xf numFmtId="0" fontId="9" fillId="10" borderId="15" xfId="0" applyFont="1" applyFill="1" applyBorder="1" applyAlignment="1">
      <alignment horizontal="center"/>
    </xf>
    <xf numFmtId="0" fontId="9" fillId="10" borderId="16" xfId="0" applyFont="1" applyFill="1" applyBorder="1" applyAlignment="1">
      <alignment horizontal="center"/>
    </xf>
    <xf numFmtId="0" fontId="9" fillId="10" borderId="17" xfId="0" applyFont="1" applyFill="1" applyBorder="1" applyAlignment="1">
      <alignment horizontal="center"/>
    </xf>
    <xf numFmtId="0" fontId="9" fillId="10" borderId="18" xfId="0" applyFont="1" applyFill="1" applyBorder="1" applyAlignment="1">
      <alignment horizontal="center"/>
    </xf>
  </cellXfs>
  <cellStyles count="4">
    <cellStyle name="Good" xfId="1" builtinId="26"/>
    <cellStyle name="Neutral" xfId="2" builtinId="28"/>
    <cellStyle name="Normal" xfId="0" builtinId="0"/>
    <cellStyle name="Percent" xfId="3" builtinId="5"/>
  </cellStyles>
  <dxfs count="9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</dxfs>
  <tableStyles count="1" defaultTableStyle="TableStyleMedium2" defaultPivotStyle="PivotStyleLight16">
    <tableStyle name="Table Style 1" pivot="0" count="0" xr9:uid="{778B44E2-C186-4F7D-9015-BD8115EB34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Worked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'Program Code'!$B$4</c:f>
              <c:strCache>
                <c:ptCount val="1"/>
                <c:pt idx="0">
                  <c:v>Colin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'Program Code'!$C$3:$I$3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Code'!$C$4:$I$4</c:f>
              <c:numCache>
                <c:formatCode>General</c:formatCode>
                <c:ptCount val="7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6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E-4DA7-BFFA-5FD25E72D777}"/>
            </c:ext>
          </c:extLst>
        </c:ser>
        <c:ser>
          <c:idx val="1"/>
          <c:order val="1"/>
          <c:tx>
            <c:strRef>
              <c:f>'Program Code'!$B$5</c:f>
              <c:strCache>
                <c:ptCount val="1"/>
                <c:pt idx="0">
                  <c:v>Stacy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'Program Code'!$C$3:$I$3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Code'!$C$5:$I$5</c:f>
              <c:numCache>
                <c:formatCode>General</c:formatCode>
                <c:ptCount val="7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6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E-4DA7-BFFA-5FD25E72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13883744"/>
        <c:axId val="413880832"/>
      </c:barChart>
      <c:catAx>
        <c:axId val="41388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0832"/>
        <c:crosses val="autoZero"/>
        <c:auto val="1"/>
        <c:lblAlgn val="ctr"/>
        <c:lblOffset val="100"/>
        <c:noMultiLvlLbl val="0"/>
      </c:catAx>
      <c:valAx>
        <c:axId val="4138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 Design </a:t>
            </a:r>
          </a:p>
          <a:p>
            <a:pPr>
              <a:defRPr/>
            </a:pPr>
            <a:r>
              <a:rPr lang="en-US"/>
              <a:t>Sprint</a:t>
            </a:r>
            <a:r>
              <a:rPr lang="en-US" baseline="0"/>
              <a:t> Meeting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Designers'!$B$85</c:f>
              <c:strCache>
                <c:ptCount val="1"/>
                <c:pt idx="0">
                  <c:v>Sarah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Designers'!$C$84:$H$84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Designers'!$C$85:$H$85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3-42BB-B888-1A3683F19501}"/>
            </c:ext>
          </c:extLst>
        </c:ser>
        <c:ser>
          <c:idx val="1"/>
          <c:order val="1"/>
          <c:tx>
            <c:strRef>
              <c:f>'Web Designers'!$B$86</c:f>
              <c:strCache>
                <c:ptCount val="1"/>
                <c:pt idx="0">
                  <c:v>Lamon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Designers'!$C$84:$H$84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Designers'!$C$86:$H$86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3-42BB-B888-1A3683F195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1033647"/>
        <c:axId val="1951025327"/>
      </c:lineChart>
      <c:catAx>
        <c:axId val="195103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25327"/>
        <c:crosses val="autoZero"/>
        <c:auto val="1"/>
        <c:lblAlgn val="ctr"/>
        <c:lblOffset val="100"/>
        <c:noMultiLvlLbl val="0"/>
      </c:catAx>
      <c:valAx>
        <c:axId val="19510253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5103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 Apps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'Micro Apps'!$B$4</c:f>
              <c:strCache>
                <c:ptCount val="1"/>
                <c:pt idx="0">
                  <c:v>Jeff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Apps'!$C$3:$I$3</c:f>
              <c:strCache>
                <c:ptCount val="7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Apps'!$C$4:$I$4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D-4318-83C2-6989CF154546}"/>
            </c:ext>
          </c:extLst>
        </c:ser>
        <c:ser>
          <c:idx val="1"/>
          <c:order val="1"/>
          <c:tx>
            <c:strRef>
              <c:f>'Micro Apps'!$B$5</c:f>
              <c:strCache>
                <c:ptCount val="1"/>
                <c:pt idx="0">
                  <c:v>Patrick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Apps'!$C$3:$I$3</c:f>
              <c:strCache>
                <c:ptCount val="7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Apps'!$C$5:$I$5</c:f>
              <c:numCache>
                <c:formatCode>General</c:formatCode>
                <c:ptCount val="7"/>
                <c:pt idx="0">
                  <c:v>2</c:v>
                </c:pt>
                <c:pt idx="1">
                  <c:v>0.75</c:v>
                </c:pt>
                <c:pt idx="2">
                  <c:v>4</c:v>
                </c:pt>
                <c:pt idx="3">
                  <c:v>4</c:v>
                </c:pt>
                <c:pt idx="4">
                  <c:v>1.5</c:v>
                </c:pt>
                <c:pt idx="6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D-4318-83C2-6989CF1545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26327263"/>
        <c:axId val="732950511"/>
      </c:barChart>
      <c:catAx>
        <c:axId val="726327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0511"/>
        <c:crosses val="autoZero"/>
        <c:auto val="1"/>
        <c:lblAlgn val="ctr"/>
        <c:lblOffset val="100"/>
        <c:noMultiLvlLbl val="0"/>
      </c:catAx>
      <c:valAx>
        <c:axId val="73295051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632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 Apps Sprint 2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'Micro Apps'!$B$24:$C$24</c:f>
              <c:strCache>
                <c:ptCount val="2"/>
                <c:pt idx="0">
                  <c:v>Jeff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Apps'!$D$23:$I$23</c:f>
              <c:strCache>
                <c:ptCount val="6"/>
                <c:pt idx="0">
                  <c:v>Meetings with Teachers</c:v>
                </c:pt>
                <c:pt idx="1">
                  <c:v>Individual Group Meetings</c:v>
                </c:pt>
                <c:pt idx="2">
                  <c:v>Brochure Design</c:v>
                </c:pt>
                <c:pt idx="3">
                  <c:v>Agenda Design &amp; Status Report</c:v>
                </c:pt>
                <c:pt idx="4">
                  <c:v>Technical Manual</c:v>
                </c:pt>
                <c:pt idx="5">
                  <c:v>Total Number Hours</c:v>
                </c:pt>
              </c:strCache>
            </c:strRef>
          </c:cat>
          <c:val>
            <c:numRef>
              <c:f>'Micro Apps'!$D$24:$I$24</c:f>
              <c:numCache>
                <c:formatCode>General</c:formatCode>
                <c:ptCount val="6"/>
                <c:pt idx="0">
                  <c:v>0.5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5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B-4B51-AF31-3CC1F288ECEB}"/>
            </c:ext>
          </c:extLst>
        </c:ser>
        <c:ser>
          <c:idx val="1"/>
          <c:order val="1"/>
          <c:tx>
            <c:strRef>
              <c:f>'Micro Apps'!$B$25:$C$25</c:f>
              <c:strCache>
                <c:ptCount val="2"/>
                <c:pt idx="0">
                  <c:v>Patrick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Apps'!$D$23:$I$23</c:f>
              <c:strCache>
                <c:ptCount val="6"/>
                <c:pt idx="0">
                  <c:v>Meetings with Teachers</c:v>
                </c:pt>
                <c:pt idx="1">
                  <c:v>Individual Group Meetings</c:v>
                </c:pt>
                <c:pt idx="2">
                  <c:v>Brochure Design</c:v>
                </c:pt>
                <c:pt idx="3">
                  <c:v>Agenda Design &amp; Status Report</c:v>
                </c:pt>
                <c:pt idx="4">
                  <c:v>Technical Manual</c:v>
                </c:pt>
                <c:pt idx="5">
                  <c:v>Total Number Hours</c:v>
                </c:pt>
              </c:strCache>
            </c:strRef>
          </c:cat>
          <c:val>
            <c:numRef>
              <c:f>'Micro Apps'!$D$25:$I$25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B-4B51-AF31-3CC1F288EC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9787583"/>
        <c:axId val="551478511"/>
      </c:barChart>
      <c:catAx>
        <c:axId val="79978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78511"/>
        <c:crosses val="autoZero"/>
        <c:auto val="1"/>
        <c:lblAlgn val="ctr"/>
        <c:lblOffset val="100"/>
        <c:noMultiLvlLbl val="0"/>
      </c:catAx>
      <c:valAx>
        <c:axId val="5514785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</a:t>
            </a:r>
            <a:r>
              <a:rPr lang="en-US" baseline="0"/>
              <a:t> Apps Sprint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'Micro Apps'!$B$44</c:f>
              <c:strCache>
                <c:ptCount val="1"/>
                <c:pt idx="0">
                  <c:v>Jeff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'Micro Apps'!$C$43:$I$43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Apps'!$C$44:$I$44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E-4C7B-8459-6C29E84A78C0}"/>
            </c:ext>
          </c:extLst>
        </c:ser>
        <c:ser>
          <c:idx val="1"/>
          <c:order val="1"/>
          <c:tx>
            <c:strRef>
              <c:f>'Micro Apps'!$B$45</c:f>
              <c:strCache>
                <c:ptCount val="1"/>
                <c:pt idx="0">
                  <c:v>Patrick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'Micro Apps'!$C$43:$I$43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Apps'!$C$45:$I$45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E-4C7B-8459-6C29E84A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97948543"/>
        <c:axId val="192032287"/>
        <c:axId val="0"/>
      </c:bar3DChart>
      <c:catAx>
        <c:axId val="19794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2287"/>
        <c:crosses val="autoZero"/>
        <c:auto val="1"/>
        <c:lblAlgn val="ctr"/>
        <c:lblOffset val="100"/>
        <c:noMultiLvlLbl val="0"/>
      </c:catAx>
      <c:valAx>
        <c:axId val="1920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</a:t>
            </a:r>
            <a:r>
              <a:rPr lang="en-US" baseline="0"/>
              <a:t> Apps Sprint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 Apps'!$B$64</c:f>
              <c:strCache>
                <c:ptCount val="1"/>
                <c:pt idx="0">
                  <c:v>Jeff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Apps'!$C$63:$I$63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Apps'!$C$64:$I$64</c:f>
              <c:numCache>
                <c:formatCode>General</c:formatCode>
                <c:ptCount val="7"/>
                <c:pt idx="0">
                  <c:v>2.5</c:v>
                </c:pt>
                <c:pt idx="1">
                  <c:v>0</c:v>
                </c:pt>
                <c:pt idx="2">
                  <c:v>1.5</c:v>
                </c:pt>
                <c:pt idx="3">
                  <c:v>1</c:v>
                </c:pt>
                <c:pt idx="4">
                  <c:v>2</c:v>
                </c:pt>
                <c:pt idx="5">
                  <c:v>0.5</c:v>
                </c:pt>
                <c:pt idx="6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C-4C75-A8B6-3E1DC68FD1A0}"/>
            </c:ext>
          </c:extLst>
        </c:ser>
        <c:ser>
          <c:idx val="1"/>
          <c:order val="1"/>
          <c:tx>
            <c:strRef>
              <c:f>'Micro Apps'!$B$65</c:f>
              <c:strCache>
                <c:ptCount val="1"/>
                <c:pt idx="0">
                  <c:v>Patrick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Apps'!$C$63:$I$63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Apps'!$C$65:$I$65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C-4C75-A8B6-3E1DC68FD1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4927359"/>
        <c:axId val="891844687"/>
      </c:lineChart>
      <c:catAx>
        <c:axId val="9949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44687"/>
        <c:crosses val="autoZero"/>
        <c:auto val="1"/>
        <c:lblAlgn val="ctr"/>
        <c:lblOffset val="100"/>
        <c:noMultiLvlLbl val="0"/>
      </c:catAx>
      <c:valAx>
        <c:axId val="8918446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949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</a:t>
            </a:r>
            <a:r>
              <a:rPr lang="en-US" baseline="0"/>
              <a:t> Apps 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 Apps'!$B$85</c:f>
              <c:strCache>
                <c:ptCount val="1"/>
                <c:pt idx="0">
                  <c:v>Jeff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Apps'!$C$84:$I$84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Apps'!$C$85:$I$85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2-42FC-8245-1F2D5D2C5026}"/>
            </c:ext>
          </c:extLst>
        </c:ser>
        <c:ser>
          <c:idx val="1"/>
          <c:order val="1"/>
          <c:tx>
            <c:strRef>
              <c:f>'Micro Apps'!$B$86</c:f>
              <c:strCache>
                <c:ptCount val="1"/>
                <c:pt idx="0">
                  <c:v>Patrick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Apps'!$C$84:$I$84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Apps'!$C$86:$I$86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2-42FC-8245-1F2D5D2C50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1046815"/>
        <c:axId val="1961048895"/>
      </c:lineChart>
      <c:catAx>
        <c:axId val="196104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48895"/>
        <c:crosses val="autoZero"/>
        <c:auto val="1"/>
        <c:lblAlgn val="ctr"/>
        <c:lblOffset val="100"/>
        <c:noMultiLvlLbl val="0"/>
      </c:catAx>
      <c:valAx>
        <c:axId val="196104889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6104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Estimated Completion of Technical Manual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'Est. of Completion of Tech Man.'!$B$3</c:f>
              <c:strCache>
                <c:ptCount val="1"/>
                <c:pt idx="0">
                  <c:v>Percent Complete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'Est. of Completion of Tech Man.'!$A$4:$A$18</c:f>
              <c:strCache>
                <c:ptCount val="15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'Est. of Completion of Tech Man.'!$B$4:$B$18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0.2</c:v>
                </c:pt>
                <c:pt idx="5">
                  <c:v>0.25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1-4FE2-9DAB-492BFB6835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72737663"/>
        <c:axId val="372745983"/>
        <c:axId val="0"/>
      </c:bar3DChart>
      <c:catAx>
        <c:axId val="37273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5983"/>
        <c:crosses val="autoZero"/>
        <c:auto val="1"/>
        <c:lblAlgn val="ctr"/>
        <c:lblOffset val="100"/>
        <c:noMultiLvlLbl val="0"/>
      </c:catAx>
      <c:valAx>
        <c:axId val="372745983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7273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Estimated Completion of Brochure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'Est. of Completion of Brochure'!$B$3</c:f>
              <c:strCache>
                <c:ptCount val="1"/>
                <c:pt idx="0">
                  <c:v>Percent Complete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'Est. of Completion of Brochure'!$A$4:$A$18</c:f>
              <c:strCache>
                <c:ptCount val="15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'Est. of Completion of Brochure'!$B$4:$B$18</c:f>
              <c:numCache>
                <c:formatCode>0%</c:formatCode>
                <c:ptCount val="15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0.6</c:v>
                </c:pt>
                <c:pt idx="4">
                  <c:v>0.65</c:v>
                </c:pt>
                <c:pt idx="5">
                  <c:v>0.75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0.95</c:v>
                </c:pt>
                <c:pt idx="1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0-4BF5-864B-4882C504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1149312"/>
        <c:axId val="1621152640"/>
        <c:axId val="0"/>
      </c:bar3DChart>
      <c:catAx>
        <c:axId val="16211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52640"/>
        <c:crosses val="autoZero"/>
        <c:auto val="1"/>
        <c:lblAlgn val="ctr"/>
        <c:lblOffset val="100"/>
        <c:noMultiLvlLbl val="0"/>
      </c:catAx>
      <c:valAx>
        <c:axId val="16211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Code'!$B$107</c:f>
              <c:strCache>
                <c:ptCount val="1"/>
                <c:pt idx="0">
                  <c:v>Colin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E24-4547-9F61-F38A08369B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E24-4547-9F61-F38A08369B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E24-4547-9F61-F38A08369B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E24-4547-9F61-F38A08369B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E24-4547-9F61-F38A08369B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E24-4547-9F61-F38A08369B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Code'!$C$106:$I$106</c15:sqref>
                  </c15:fullRef>
                </c:ext>
              </c:extLst>
              <c:f>'Program Code'!$C$106:$H$106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Code'!$C$107:$I$107</c15:sqref>
                  </c15:fullRef>
                </c:ext>
              </c:extLst>
              <c:f>'Program Code'!$C$107:$H$107</c:f>
              <c:numCache>
                <c:formatCode>General</c:formatCode>
                <c:ptCount val="6"/>
                <c:pt idx="0">
                  <c:v>5</c:v>
                </c:pt>
                <c:pt idx="1">
                  <c:v>7.25</c:v>
                </c:pt>
                <c:pt idx="2">
                  <c:v>22.5</c:v>
                </c:pt>
                <c:pt idx="3">
                  <c:v>6.25</c:v>
                </c:pt>
                <c:pt idx="4">
                  <c:v>10.5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8E24-4547-9F61-F38A08369BF6}"/>
            </c:ext>
          </c:extLst>
        </c:ser>
        <c:ser>
          <c:idx val="1"/>
          <c:order val="1"/>
          <c:tx>
            <c:strRef>
              <c:f>'Program Code'!$B$108</c:f>
              <c:strCache>
                <c:ptCount val="1"/>
                <c:pt idx="0">
                  <c:v>Stacy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8E24-4547-9F61-F38A08369B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8E24-4547-9F61-F38A08369B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8E24-4547-9F61-F38A08369B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8E24-4547-9F61-F38A08369B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8E24-4547-9F61-F38A08369B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8E24-4547-9F61-F38A08369B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Code'!$C$106:$I$106</c15:sqref>
                  </c15:fullRef>
                </c:ext>
              </c:extLst>
              <c:f>'Program Code'!$C$106:$H$106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Code'!$C$108:$I$108</c15:sqref>
                  </c15:fullRef>
                </c:ext>
              </c:extLst>
              <c:f>'Program Code'!$C$108:$H$108</c:f>
              <c:numCache>
                <c:formatCode>General</c:formatCode>
                <c:ptCount val="6"/>
                <c:pt idx="0">
                  <c:v>5</c:v>
                </c:pt>
                <c:pt idx="1">
                  <c:v>4.5</c:v>
                </c:pt>
                <c:pt idx="2">
                  <c:v>18.5</c:v>
                </c:pt>
                <c:pt idx="3">
                  <c:v>10.25</c:v>
                </c:pt>
                <c:pt idx="4">
                  <c:v>10.5</c:v>
                </c:pt>
                <c:pt idx="5">
                  <c:v>6.25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9-8E24-4547-9F61-F38A08369BF6}"/>
            </c:ext>
          </c:extLst>
        </c:ser>
        <c:ser>
          <c:idx val="2"/>
          <c:order val="2"/>
          <c:tx>
            <c:strRef>
              <c:f>'Program Code'!$B$109</c:f>
              <c:strCache>
                <c:ptCount val="1"/>
                <c:pt idx="0">
                  <c:v>Deo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8E24-4547-9F61-F38A08369B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8E24-4547-9F61-F38A08369B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8E24-4547-9F61-F38A08369B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8E24-4547-9F61-F38A08369B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8E24-4547-9F61-F38A08369B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8E24-4547-9F61-F38A08369B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Code'!$C$106:$I$106</c15:sqref>
                  </c15:fullRef>
                </c:ext>
              </c:extLst>
              <c:f>'Program Code'!$C$106:$H$106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Code'!$C$109:$I$109</c15:sqref>
                  </c15:fullRef>
                </c:ext>
              </c:extLst>
              <c:f>'Program Code'!$C$109:$H$109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6-8E24-4547-9F61-F38A08369B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'Program Code'!$B$108</c:f>
              <c:strCache>
                <c:ptCount val="1"/>
                <c:pt idx="0">
                  <c:v>Stacy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0E-4F86-9169-E066C155BD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0E-4F86-9169-E066C155BD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0E-4F86-9169-E066C155BD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0E-4F86-9169-E066C155BD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20E-4F86-9169-E066C155BD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20E-4F86-9169-E066C155BD1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Code'!$C$106:$H$106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f>'Program Code'!$C$108:$H$108</c:f>
              <c:numCache>
                <c:formatCode>General</c:formatCode>
                <c:ptCount val="6"/>
                <c:pt idx="0">
                  <c:v>5</c:v>
                </c:pt>
                <c:pt idx="1">
                  <c:v>4.5</c:v>
                </c:pt>
                <c:pt idx="2">
                  <c:v>18.5</c:v>
                </c:pt>
                <c:pt idx="3">
                  <c:v>10.25</c:v>
                </c:pt>
                <c:pt idx="4">
                  <c:v>10.5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0E-4F86-9169-E066C155BD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'Program Code'!$B$107</c15:sqref>
                        </c15:formulaRef>
                      </c:ext>
                    </c:extLst>
                    <c:strCache>
                      <c:ptCount val="1"/>
                      <c:pt idx="0">
                        <c:v>Colin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D20E-4F86-9169-E066C155BD1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D20E-4F86-9169-E066C155BD1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D20E-4F86-9169-E066C155BD1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D20E-4F86-9169-E066C155BD1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D20E-4F86-9169-E066C155BD1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8-D20E-4F86-9169-E066C155BD1F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'Program Code'!$C$106:$H$106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'Program Code'!$C$107:$H$107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7.25</c:v>
                      </c:pt>
                      <c:pt idx="2">
                        <c:v>22.5</c:v>
                      </c:pt>
                      <c:pt idx="3">
                        <c:v>6.25</c:v>
                      </c:pt>
                      <c:pt idx="4">
                        <c:v>10.5</c:v>
                      </c:pt>
                      <c:pt idx="5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D20E-4F86-9169-E066C155BD1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Code'!$B$109</c15:sqref>
                        </c15:formulaRef>
                      </c:ext>
                    </c:extLst>
                    <c:strCache>
                      <c:ptCount val="1"/>
                      <c:pt idx="0">
                        <c:v>Deo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D20E-4F86-9169-E066C155BD1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D20E-4F86-9169-E066C155BD1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D20E-4F86-9169-E066C155BD1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D20E-4F86-9169-E066C155BD1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D20E-4F86-9169-E066C155BD1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D20E-4F86-9169-E066C155BD1F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Code'!$C$106:$H$106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Code'!$C$109:$H$109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</c:v>
                      </c:pt>
                      <c:pt idx="2">
                        <c:v>15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20E-4F86-9169-E066C155BD1F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Hours Worked</a:t>
            </a:r>
            <a:r>
              <a:rPr lang="en-US" sz="1800" b="1" i="0" u="none" strike="noStrike" baseline="0"/>
              <a:t> 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'Program Code'!$A$24:$B$24</c:f>
              <c:strCache>
                <c:ptCount val="2"/>
                <c:pt idx="0">
                  <c:v>2</c:v>
                </c:pt>
                <c:pt idx="1">
                  <c:v>Colin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Code'!$C$23:$I$23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Code'!$C$24:$I$24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4-4134-AAD4-75FA95BDD289}"/>
            </c:ext>
          </c:extLst>
        </c:ser>
        <c:ser>
          <c:idx val="1"/>
          <c:order val="1"/>
          <c:tx>
            <c:strRef>
              <c:f>'Program Code'!$A$25:$B$25</c:f>
              <c:strCache>
                <c:ptCount val="2"/>
                <c:pt idx="0">
                  <c:v>2</c:v>
                </c:pt>
                <c:pt idx="1">
                  <c:v>Stacy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Code'!$C$23:$I$23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Code'!$C$25:$I$25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4-4134-AAD4-75FA95BDD2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63635119"/>
        <c:axId val="537794543"/>
      </c:barChart>
      <c:catAx>
        <c:axId val="26363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94543"/>
        <c:crosses val="autoZero"/>
        <c:auto val="1"/>
        <c:lblAlgn val="ctr"/>
        <c:lblOffset val="100"/>
        <c:noMultiLvlLbl val="0"/>
      </c:catAx>
      <c:valAx>
        <c:axId val="5377945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3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2"/>
          <c:tx>
            <c:strRef>
              <c:f>'Program Code'!$B$109</c:f>
              <c:strCache>
                <c:ptCount val="1"/>
                <c:pt idx="0">
                  <c:v>Deo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75E-40BC-9780-2673437FE3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75E-40BC-9780-2673437FE3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75E-40BC-9780-2673437FE3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75E-40BC-9780-2673437FE3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75E-40BC-9780-2673437FE3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75E-40BC-9780-2673437FE3A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Code'!$C$106:$H$106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f>'Program Code'!$C$109:$H$109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5E-40BC-9780-2673437FE3A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'Program Code'!$B$107</c15:sqref>
                        </c15:formulaRef>
                      </c:ext>
                    </c:extLst>
                    <c:strCache>
                      <c:ptCount val="1"/>
                      <c:pt idx="0">
                        <c:v>Colin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775E-40BC-9780-2673437FE3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775E-40BC-9780-2673437FE3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775E-40BC-9780-2673437FE3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775E-40BC-9780-2673437FE3A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775E-40BC-9780-2673437FE3A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8-775E-40BC-9780-2673437FE3A9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'Program Code'!$C$106:$H$106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'Program Code'!$C$107:$H$107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7.25</c:v>
                      </c:pt>
                      <c:pt idx="2">
                        <c:v>22.5</c:v>
                      </c:pt>
                      <c:pt idx="3">
                        <c:v>6.25</c:v>
                      </c:pt>
                      <c:pt idx="4">
                        <c:v>10.5</c:v>
                      </c:pt>
                      <c:pt idx="5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775E-40BC-9780-2673437FE3A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Code'!$B$108</c15:sqref>
                        </c15:formulaRef>
                      </c:ext>
                    </c:extLst>
                    <c:strCache>
                      <c:ptCount val="1"/>
                      <c:pt idx="0">
                        <c:v>Stacy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775E-40BC-9780-2673437FE3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775E-40BC-9780-2673437FE3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775E-40BC-9780-2673437FE3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775E-40BC-9780-2673437FE3A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775E-40BC-9780-2673437FE3A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775E-40BC-9780-2673437FE3A9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Code'!$C$106:$H$106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Code'!$C$108:$H$108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4.5</c:v>
                      </c:pt>
                      <c:pt idx="2">
                        <c:v>18.5</c:v>
                      </c:pt>
                      <c:pt idx="3">
                        <c:v>10.25</c:v>
                      </c:pt>
                      <c:pt idx="4">
                        <c:v>10.5</c:v>
                      </c:pt>
                      <c:pt idx="5">
                        <c:v>6.25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775E-40BC-9780-2673437FE3A9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'Web Designers'!$B$105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B12-4881-84DC-3BFE771C49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B12-4881-84DC-3BFE771C49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B12-4881-84DC-3BFE771C49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B12-4881-84DC-3BFE771C49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B12-4881-84DC-3BFE771C490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'Web Designers'!$C$104:$H$104</c15:sqref>
                  </c15:fullRef>
                </c:ext>
              </c:extLst>
              <c:f>'Web Designers'!$C$104:$G$104</c:f>
              <c:strCache>
                <c:ptCount val="5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'Web Designers'!$C$105:$H$105</c15:sqref>
                  </c15:fullRef>
                </c:ext>
              </c:extLst>
              <c:f>'Web Designers'!$C$105:$G$105</c:f>
              <c:numCache>
                <c:formatCode>General</c:formatCode>
                <c:ptCount val="5"/>
                <c:pt idx="0">
                  <c:v>1</c:v>
                </c:pt>
                <c:pt idx="1">
                  <c:v>10.5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CB12-4881-84DC-3BFE771C49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Designers'!$B$106</c15:sqref>
                        </c15:formulaRef>
                      </c:ext>
                    </c:extLst>
                    <c:strCache>
                      <c:ptCount val="1"/>
                      <c:pt idx="0">
                        <c:v>Lamon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C-CB12-4881-84DC-3BFE771C490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CB12-4881-84DC-3BFE771C490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CB12-4881-84DC-3BFE771C490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CB12-4881-84DC-3BFE771C490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CB12-4881-84DC-3BFE771C4900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'Web Designers'!$C$104:$H$104</c15:sqref>
                        </c15:fullRef>
                        <c15:formulaRef>
                          <c15:sqref>'Web Designers'!$C$104:$G$104</c15:sqref>
                        </c15:formulaRef>
                      </c:ext>
                    </c:extLst>
                    <c:strCache>
                      <c:ptCount val="5"/>
                      <c:pt idx="0">
                        <c:v>Logo Design</c:v>
                      </c:pt>
                      <c:pt idx="1">
                        <c:v>Research for Template</c:v>
                      </c:pt>
                      <c:pt idx="2">
                        <c:v>Web Page Design</c:v>
                      </c:pt>
                      <c:pt idx="3">
                        <c:v>Individual Group Meetings</c:v>
                      </c:pt>
                      <c:pt idx="4">
                        <c:v>Intergrate Program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'Web Designers'!$C$106:$H$106</c15:sqref>
                        </c15:fullRef>
                        <c15:formulaRef>
                          <c15:sqref>'Web Designers'!$C$106:$G$106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</c:v>
                      </c:pt>
                      <c:pt idx="1">
                        <c:v>5.5</c:v>
                      </c:pt>
                      <c:pt idx="2">
                        <c:v>7</c:v>
                      </c:pt>
                      <c:pt idx="3">
                        <c:v>6</c:v>
                      </c:pt>
                      <c:pt idx="4">
                        <c:v>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5-CB12-4881-84DC-3BFE771C4900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'Web Designers'!$B$106</c:f>
              <c:strCache>
                <c:ptCount val="1"/>
                <c:pt idx="0">
                  <c:v>Lamon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053-4D9B-A2C8-F37B8E1F2D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053-4D9B-A2C8-F37B8E1F2D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053-4D9B-A2C8-F37B8E1F2D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053-4D9B-A2C8-F37B8E1F2D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053-4D9B-A2C8-F37B8E1F2D1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'Web Designers'!$C$104:$H$104</c15:sqref>
                  </c15:fullRef>
                </c:ext>
              </c:extLst>
              <c:f>'Web Designers'!$C$104:$G$104</c:f>
              <c:strCache>
                <c:ptCount val="5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'Web Designers'!$C$106:$H$106</c15:sqref>
                  </c15:fullRef>
                </c:ext>
              </c:extLst>
              <c:f>'Web Designers'!$C$106:$G$106</c:f>
              <c:numCache>
                <c:formatCode>General</c:formatCode>
                <c:ptCount val="5"/>
                <c:pt idx="0">
                  <c:v>7</c:v>
                </c:pt>
                <c:pt idx="1">
                  <c:v>5.5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'Web Designers'!$H$106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D053-4D9B-A2C8-F37B8E1F2D1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'Web Designers'!$B$105</c15:sqref>
                        </c15:formulaRef>
                      </c:ext>
                    </c:extLst>
                    <c:strCache>
                      <c:ptCount val="1"/>
                      <c:pt idx="0">
                        <c:v>Sarah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D053-4D9B-A2C8-F37B8E1F2D1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D053-4D9B-A2C8-F37B8E1F2D1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D053-4D9B-A2C8-F37B8E1F2D1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D053-4D9B-A2C8-F37B8E1F2D1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D053-4D9B-A2C8-F37B8E1F2D1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'Web Designers'!$C$104:$H$104</c15:sqref>
                        </c15:fullRef>
                        <c15:formulaRef>
                          <c15:sqref>'Web Designers'!$C$104:$G$104</c15:sqref>
                        </c15:formulaRef>
                      </c:ext>
                    </c:extLst>
                    <c:strCache>
                      <c:ptCount val="5"/>
                      <c:pt idx="0">
                        <c:v>Logo Design</c:v>
                      </c:pt>
                      <c:pt idx="1">
                        <c:v>Research for Template</c:v>
                      </c:pt>
                      <c:pt idx="2">
                        <c:v>Web Page Design</c:v>
                      </c:pt>
                      <c:pt idx="3">
                        <c:v>Individual Group Meetings</c:v>
                      </c:pt>
                      <c:pt idx="4">
                        <c:v>Intergrate Program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'Web Designers'!$C$105:$H$105</c15:sqref>
                        </c15:fullRef>
                        <c15:formulaRef>
                          <c15:sqref>'Web Designers'!$C$105:$G$105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10.5</c:v>
                      </c:pt>
                      <c:pt idx="2">
                        <c:v>13</c:v>
                      </c:pt>
                      <c:pt idx="3">
                        <c:v>10</c:v>
                      </c:pt>
                      <c:pt idx="4">
                        <c:v>7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'Web Designers'!$H$105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19-D053-4D9B-A2C8-F37B8E1F2D1D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'Micro Apps'!$B$106</c:f>
              <c:strCache>
                <c:ptCount val="1"/>
                <c:pt idx="0">
                  <c:v>Jeff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EF-40CB-B207-949A8CF828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EF-40CB-B207-949A8CF828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EF-40CB-B207-949A8CF828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EF-40CB-B207-949A8CF828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EF-40CB-B207-949A8CF828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0EF-40CB-B207-949A8CF828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Apps'!$C$105:$I$105</c15:sqref>
                  </c15:fullRef>
                </c:ext>
              </c:extLst>
              <c:f>'Micro Apps'!$C$105:$H$105</c:f>
              <c:strCache>
                <c:ptCount val="6"/>
                <c:pt idx="0">
                  <c:v>Database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Apps'!$C$106:$I$106</c15:sqref>
                  </c15:fullRef>
                </c:ext>
              </c:extLst>
              <c:f>'Micro Apps'!$C$106:$H$106</c:f>
              <c:numCache>
                <c:formatCode>General</c:formatCode>
                <c:ptCount val="6"/>
                <c:pt idx="0">
                  <c:v>6.5</c:v>
                </c:pt>
                <c:pt idx="1">
                  <c:v>0.5</c:v>
                </c:pt>
                <c:pt idx="2">
                  <c:v>12.5</c:v>
                </c:pt>
                <c:pt idx="3">
                  <c:v>11</c:v>
                </c:pt>
                <c:pt idx="4">
                  <c:v>15</c:v>
                </c:pt>
                <c:pt idx="5">
                  <c:v>7.5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70EF-40CB-B207-949A8CF828DD}"/>
            </c:ext>
          </c:extLst>
        </c:ser>
        <c:ser>
          <c:idx val="1"/>
          <c:order val="1"/>
          <c:tx>
            <c:strRef>
              <c:f>'Micro Apps'!$B$107</c:f>
              <c:strCache>
                <c:ptCount val="1"/>
                <c:pt idx="0">
                  <c:v>Patrick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70EF-40CB-B207-949A8CF828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70EF-40CB-B207-949A8CF828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70EF-40CB-B207-949A8CF828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70EF-40CB-B207-949A8CF828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70EF-40CB-B207-949A8CF828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70EF-40CB-B207-949A8CF828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Apps'!$C$105:$I$105</c15:sqref>
                  </c15:fullRef>
                </c:ext>
              </c:extLst>
              <c:f>'Micro Apps'!$C$105:$H$105</c:f>
              <c:strCache>
                <c:ptCount val="6"/>
                <c:pt idx="0">
                  <c:v>Database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Apps'!$C$107:$I$107</c15:sqref>
                  </c15:fullRef>
                </c:ext>
              </c:extLst>
              <c:f>'Micro Apps'!$C$107:$H$107</c:f>
              <c:numCache>
                <c:formatCode>General</c:formatCode>
                <c:ptCount val="6"/>
                <c:pt idx="0">
                  <c:v>8</c:v>
                </c:pt>
                <c:pt idx="1">
                  <c:v>1.75</c:v>
                </c:pt>
                <c:pt idx="2">
                  <c:v>11.5</c:v>
                </c:pt>
                <c:pt idx="3">
                  <c:v>5</c:v>
                </c:pt>
                <c:pt idx="4">
                  <c:v>12.5</c:v>
                </c:pt>
                <c:pt idx="5">
                  <c:v>21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9-70EF-40CB-B207-949A8CF828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'Micro Apps'!$B$107</c:f>
              <c:strCache>
                <c:ptCount val="1"/>
                <c:pt idx="0">
                  <c:v>Patrick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D9B-4B7D-B72B-117AC4657E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D9B-4B7D-B72B-117AC4657E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D9B-4B7D-B72B-117AC4657E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D9B-4B7D-B72B-117AC4657E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D9B-4B7D-B72B-117AC4657E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D9B-4B7D-B72B-117AC4657E1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Apps'!$C$105:$I$105</c15:sqref>
                  </c15:fullRef>
                </c:ext>
              </c:extLst>
              <c:f>'Micro Apps'!$C$105:$H$105</c:f>
              <c:strCache>
                <c:ptCount val="6"/>
                <c:pt idx="0">
                  <c:v>Database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Apps'!$C$107:$I$107</c15:sqref>
                  </c15:fullRef>
                </c:ext>
              </c:extLst>
              <c:f>'Micro Apps'!$C$107:$H$107</c:f>
              <c:numCache>
                <c:formatCode>General</c:formatCode>
                <c:ptCount val="6"/>
                <c:pt idx="0">
                  <c:v>8</c:v>
                </c:pt>
                <c:pt idx="1">
                  <c:v>1.75</c:v>
                </c:pt>
                <c:pt idx="2">
                  <c:v>11.5</c:v>
                </c:pt>
                <c:pt idx="3">
                  <c:v>5</c:v>
                </c:pt>
                <c:pt idx="4">
                  <c:v>12.5</c:v>
                </c:pt>
                <c:pt idx="5">
                  <c:v>21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7D9B-4B7D-B72B-117AC4657E1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'Micro Apps'!$B$106</c15:sqref>
                        </c15:formulaRef>
                      </c:ext>
                    </c:extLst>
                    <c:strCache>
                      <c:ptCount val="1"/>
                      <c:pt idx="0">
                        <c:v>Jeff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7D9B-4B7D-B72B-117AC4657E1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7D9B-4B7D-B72B-117AC4657E1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7D9B-4B7D-B72B-117AC4657E1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7D9B-4B7D-B72B-117AC4657E1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7D9B-4B7D-B72B-117AC4657E1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8-7D9B-4B7D-B72B-117AC4657E1C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'Micro Apps'!$C$105:$I$105</c15:sqref>
                        </c15:fullRef>
                        <c15:formulaRef>
                          <c15:sqref>'Micro Apps'!$C$105:$H$105</c15:sqref>
                        </c15:formulaRef>
                      </c:ext>
                    </c:extLst>
                    <c:strCache>
                      <c:ptCount val="6"/>
                      <c:pt idx="0">
                        <c:v>Database</c:v>
                      </c:pt>
                      <c:pt idx="1">
                        <c:v>Meetings with Teachers</c:v>
                      </c:pt>
                      <c:pt idx="2">
                        <c:v>Individual Group Meetings</c:v>
                      </c:pt>
                      <c:pt idx="3">
                        <c:v>Brochure Design</c:v>
                      </c:pt>
                      <c:pt idx="4">
                        <c:v>Agenda Design &amp; Status Report</c:v>
                      </c:pt>
                      <c:pt idx="5">
                        <c:v>Technical Manual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'Micro Apps'!$C$106:$I$106</c15:sqref>
                        </c15:fullRef>
                        <c15:formulaRef>
                          <c15:sqref>'Micro Apps'!$C$106:$H$106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6.5</c:v>
                      </c:pt>
                      <c:pt idx="1">
                        <c:v>0.5</c:v>
                      </c:pt>
                      <c:pt idx="2">
                        <c:v>12.5</c:v>
                      </c:pt>
                      <c:pt idx="3">
                        <c:v>11</c:v>
                      </c:pt>
                      <c:pt idx="4">
                        <c:v>15</c:v>
                      </c:pt>
                      <c:pt idx="5">
                        <c:v>7.5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9-7D9B-4B7D-B72B-117AC4657E1C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Hours Worked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'Program Code'!$C$43</c:f>
              <c:strCache>
                <c:ptCount val="1"/>
                <c:pt idx="0">
                  <c:v>ERD Design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Code'!$C$44:$C$46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2-43F2-8E6E-06DB7D998059}"/>
            </c:ext>
          </c:extLst>
        </c:ser>
        <c:ser>
          <c:idx val="1"/>
          <c:order val="1"/>
          <c:tx>
            <c:strRef>
              <c:f>'Program Code'!$D$43</c:f>
              <c:strCache>
                <c:ptCount val="1"/>
                <c:pt idx="0">
                  <c:v>Database Planning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Code'!$D$44:$D$46</c:f>
              <c:numCache>
                <c:formatCode>General</c:formatCode>
                <c:ptCount val="3"/>
                <c:pt idx="0">
                  <c:v>2.75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2-43F2-8E6E-06DB7D998059}"/>
            </c:ext>
          </c:extLst>
        </c:ser>
        <c:ser>
          <c:idx val="2"/>
          <c:order val="2"/>
          <c:tx>
            <c:strRef>
              <c:f>'Program Code'!$E$43</c:f>
              <c:strCache>
                <c:ptCount val="1"/>
                <c:pt idx="0">
                  <c:v>Program Coding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Code'!$E$44:$E$46</c:f>
              <c:numCache>
                <c:formatCode>General</c:formatCode>
                <c:ptCount val="3"/>
                <c:pt idx="0">
                  <c:v>5.5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2-43F2-8E6E-06DB7D998059}"/>
            </c:ext>
          </c:extLst>
        </c:ser>
        <c:ser>
          <c:idx val="3"/>
          <c:order val="3"/>
          <c:tx>
            <c:strRef>
              <c:f>'Program Code'!$F$43</c:f>
              <c:strCache>
                <c:ptCount val="1"/>
                <c:pt idx="0">
                  <c:v>Meetings with Teachers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Code'!$F$44:$F$46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2-43F2-8E6E-06DB7D998059}"/>
            </c:ext>
          </c:extLst>
        </c:ser>
        <c:ser>
          <c:idx val="4"/>
          <c:order val="4"/>
          <c:tx>
            <c:strRef>
              <c:f>'Program Code'!$G$43</c:f>
              <c:strCache>
                <c:ptCount val="1"/>
                <c:pt idx="0">
                  <c:v>Individual Group Meetings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Code'!$G$44:$G$46</c:f>
              <c:numCache>
                <c:formatCode>General</c:formatCode>
                <c:ptCount val="3"/>
                <c:pt idx="0">
                  <c:v>2.5</c:v>
                </c:pt>
                <c:pt idx="1">
                  <c:v>2.5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2-43F2-8E6E-06DB7D998059}"/>
            </c:ext>
          </c:extLst>
        </c:ser>
        <c:ser>
          <c:idx val="5"/>
          <c:order val="5"/>
          <c:tx>
            <c:strRef>
              <c:f>'Program Code'!$H$43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Code'!$H$44:$H$46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2-43F2-8E6E-06DB7D998059}"/>
            </c:ext>
          </c:extLst>
        </c:ser>
        <c:ser>
          <c:idx val="6"/>
          <c:order val="6"/>
          <c:tx>
            <c:strRef>
              <c:f>'Program Code'!$I$43</c:f>
              <c:strCache>
                <c:ptCount val="1"/>
                <c:pt idx="0">
                  <c:v>Total Number Hours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Code'!$I$44:$I$46</c:f>
              <c:numCache>
                <c:formatCode>General</c:formatCode>
                <c:ptCount val="3"/>
                <c:pt idx="0">
                  <c:v>11.75</c:v>
                </c:pt>
                <c:pt idx="1">
                  <c:v>8.5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B2-43F2-8E6E-06DB7D9980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4591119"/>
        <c:axId val="594592783"/>
      </c:barChart>
      <c:catAx>
        <c:axId val="59459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92783"/>
        <c:crosses val="autoZero"/>
        <c:auto val="1"/>
        <c:lblAlgn val="ctr"/>
        <c:lblOffset val="100"/>
        <c:noMultiLvlLbl val="0"/>
      </c:catAx>
      <c:valAx>
        <c:axId val="59459278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459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</a:t>
            </a:r>
            <a:r>
              <a:rPr lang="en-US" baseline="0"/>
              <a:t> Worked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'Program Code'!$B$65</c:f>
              <c:strCache>
                <c:ptCount val="1"/>
                <c:pt idx="0">
                  <c:v>Colin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Code'!$C$64:$I$64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Code'!$C$65:$I$65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2-477B-98CB-7C3D6DA3F094}"/>
            </c:ext>
          </c:extLst>
        </c:ser>
        <c:ser>
          <c:idx val="1"/>
          <c:order val="1"/>
          <c:tx>
            <c:strRef>
              <c:f>'Program Code'!$B$66</c:f>
              <c:strCache>
                <c:ptCount val="1"/>
                <c:pt idx="0">
                  <c:v>Stacy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Code'!$C$64:$I$64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Code'!$C$66:$I$66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2-477B-98CB-7C3D6DA3F094}"/>
            </c:ext>
          </c:extLst>
        </c:ser>
        <c:ser>
          <c:idx val="2"/>
          <c:order val="2"/>
          <c:tx>
            <c:strRef>
              <c:f>'Program Code'!$B$67</c:f>
              <c:strCache>
                <c:ptCount val="1"/>
                <c:pt idx="0">
                  <c:v>Deo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Code'!$C$64:$I$64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Code'!$C$67:$I$67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2-477B-98CB-7C3D6DA3F0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2261695"/>
        <c:axId val="945210319"/>
      </c:lineChart>
      <c:catAx>
        <c:axId val="8922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10319"/>
        <c:crosses val="autoZero"/>
        <c:auto val="1"/>
        <c:lblAlgn val="ctr"/>
        <c:lblOffset val="100"/>
        <c:noMultiLvlLbl val="0"/>
      </c:catAx>
      <c:valAx>
        <c:axId val="9452103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22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Programming</a:t>
            </a:r>
          </a:p>
          <a:p>
            <a:pPr>
              <a:defRPr/>
            </a:pPr>
            <a:r>
              <a:rPr lang="en-US"/>
              <a:t>Sprint</a:t>
            </a:r>
            <a:r>
              <a:rPr lang="en-US" baseline="0"/>
              <a:t>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'Program Code'!$B$86</c:f>
              <c:strCache>
                <c:ptCount val="1"/>
                <c:pt idx="0">
                  <c:v>Colin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Code'!$C$85:$I$85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Code'!$C$86:$I$86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D-482F-AC68-0D63E82FE135}"/>
            </c:ext>
          </c:extLst>
        </c:ser>
        <c:ser>
          <c:idx val="1"/>
          <c:order val="1"/>
          <c:tx>
            <c:strRef>
              <c:f>'Program Code'!$B$87</c:f>
              <c:strCache>
                <c:ptCount val="1"/>
                <c:pt idx="0">
                  <c:v>Stacy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Code'!$C$85:$I$85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Code'!$C$87:$I$87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5.5</c:v>
                </c:pt>
                <c:pt idx="3">
                  <c:v>4</c:v>
                </c:pt>
                <c:pt idx="4">
                  <c:v>2</c:v>
                </c:pt>
                <c:pt idx="5">
                  <c:v>0.75</c:v>
                </c:pt>
                <c:pt idx="6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D-482F-AC68-0D63E82FE135}"/>
            </c:ext>
          </c:extLst>
        </c:ser>
        <c:ser>
          <c:idx val="2"/>
          <c:order val="2"/>
          <c:tx>
            <c:strRef>
              <c:f>'Program Code'!$B$88</c:f>
              <c:strCache>
                <c:ptCount val="1"/>
                <c:pt idx="0">
                  <c:v>Deo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Code'!$C$85:$I$85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Code'!$C$88:$I$88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D-482F-AC68-0D63E82FE1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1003967"/>
        <c:axId val="1960998559"/>
      </c:lineChart>
      <c:catAx>
        <c:axId val="196100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998559"/>
        <c:crosses val="autoZero"/>
        <c:auto val="1"/>
        <c:lblAlgn val="ctr"/>
        <c:lblOffset val="100"/>
        <c:noMultiLvlLbl val="0"/>
      </c:catAx>
      <c:valAx>
        <c:axId val="19609985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6100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Meeting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Designers'!$B$4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Designers'!$C$3:$H$3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Implementing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Designers'!$C$4:$H$4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4-4787-A8C6-F104CE4D58C9}"/>
            </c:ext>
          </c:extLst>
        </c:ser>
        <c:ser>
          <c:idx val="1"/>
          <c:order val="1"/>
          <c:tx>
            <c:strRef>
              <c:f>'Web Designers'!$B$5</c:f>
              <c:strCache>
                <c:ptCount val="1"/>
                <c:pt idx="0">
                  <c:v>Lamon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Designers'!$C$3:$H$3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Implementing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Designers'!$C$5:$H$5</c:f>
              <c:numCache>
                <c:formatCode>General</c:formatCode>
                <c:ptCount val="6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4-4787-A8C6-F104CE4D58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1582031"/>
        <c:axId val="859931967"/>
      </c:barChart>
      <c:catAx>
        <c:axId val="561582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31967"/>
        <c:crosses val="autoZero"/>
        <c:auto val="1"/>
        <c:lblAlgn val="ctr"/>
        <c:lblOffset val="100"/>
        <c:noMultiLvlLbl val="0"/>
      </c:catAx>
      <c:valAx>
        <c:axId val="859931967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158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Meeting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Designers'!$B$24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Designers'!$C$23:$H$23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Designers'!$C$24:$H$24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3-49AC-9C3D-05194016F21E}"/>
            </c:ext>
          </c:extLst>
        </c:ser>
        <c:ser>
          <c:idx val="1"/>
          <c:order val="1"/>
          <c:tx>
            <c:strRef>
              <c:f>'Web Designers'!$B$25</c:f>
              <c:strCache>
                <c:ptCount val="1"/>
                <c:pt idx="0">
                  <c:v>Lamon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Designers'!$C$23:$H$23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Designers'!$C$25:$H$25</c:f>
              <c:numCache>
                <c:formatCode>General</c:formatCode>
                <c:ptCount val="6"/>
                <c:pt idx="0">
                  <c:v>2.5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3-49AC-9C3D-05194016F2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5992543"/>
        <c:axId val="803141855"/>
      </c:barChart>
      <c:catAx>
        <c:axId val="935992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41855"/>
        <c:crosses val="autoZero"/>
        <c:auto val="1"/>
        <c:lblAlgn val="ctr"/>
        <c:lblOffset val="100"/>
        <c:noMultiLvlLbl val="0"/>
      </c:catAx>
      <c:valAx>
        <c:axId val="803141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9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Meeting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Designers'!$B$45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Designers'!$C$44:$H$44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Designers'!$C$45:$H$45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7-435F-BB12-154F9AF39F74}"/>
            </c:ext>
          </c:extLst>
        </c:ser>
        <c:ser>
          <c:idx val="1"/>
          <c:order val="1"/>
          <c:tx>
            <c:strRef>
              <c:f>'Web Designers'!$B$46</c:f>
              <c:strCache>
                <c:ptCount val="1"/>
                <c:pt idx="0">
                  <c:v>Lamon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Designers'!$C$44:$H$44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Designers'!$C$46:$H$46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7-435F-BB12-154F9AF39F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2741823"/>
        <c:axId val="372742239"/>
      </c:barChart>
      <c:catAx>
        <c:axId val="372741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2239"/>
        <c:crosses val="autoZero"/>
        <c:auto val="1"/>
        <c:lblAlgn val="ctr"/>
        <c:lblOffset val="100"/>
        <c:noMultiLvlLbl val="0"/>
      </c:catAx>
      <c:valAx>
        <c:axId val="372742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Meeting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Designers'!$B$65</c:f>
              <c:strCache>
                <c:ptCount val="1"/>
                <c:pt idx="0">
                  <c:v>Sarah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Designers'!$C$64:$H$64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Designers'!$C$65:$H$65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B-46B0-B64F-D7FB2FFFC2FF}"/>
            </c:ext>
          </c:extLst>
        </c:ser>
        <c:ser>
          <c:idx val="1"/>
          <c:order val="1"/>
          <c:tx>
            <c:strRef>
              <c:f>'Web Designers'!$B$66</c:f>
              <c:strCache>
                <c:ptCount val="1"/>
                <c:pt idx="0">
                  <c:v>Lamon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Designers'!$C$64:$H$64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Designers'!$C$66:$H$66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B-46B0-B64F-D7FB2FFFC2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3658895"/>
        <c:axId val="885891999"/>
      </c:lineChart>
      <c:catAx>
        <c:axId val="102365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91999"/>
        <c:crosses val="autoZero"/>
        <c:auto val="1"/>
        <c:lblAlgn val="ctr"/>
        <c:lblOffset val="100"/>
        <c:noMultiLvlLbl val="0"/>
      </c:catAx>
      <c:valAx>
        <c:axId val="8858919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365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10477</xdr:rowOff>
    </xdr:from>
    <xdr:to>
      <xdr:col>4</xdr:col>
      <xdr:colOff>561975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79F1E-F3F1-4F0F-96B6-995DC7F11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26670</xdr:rowOff>
    </xdr:from>
    <xdr:to>
      <xdr:col>4</xdr:col>
      <xdr:colOff>480060</xdr:colOff>
      <xdr:row>39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0D597F-AD19-47CC-B7DF-FBFB2DCB5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33337</xdr:rowOff>
    </xdr:from>
    <xdr:to>
      <xdr:col>4</xdr:col>
      <xdr:colOff>514350</xdr:colOff>
      <xdr:row>60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7ED13-41A2-4EED-92C1-C9F2A3AE3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3810</xdr:rowOff>
    </xdr:from>
    <xdr:to>
      <xdr:col>4</xdr:col>
      <xdr:colOff>411480</xdr:colOff>
      <xdr:row>81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2AC396-A90C-4B2A-B923-6B5443BFD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88</xdr:row>
      <xdr:rowOff>14287</xdr:rowOff>
    </xdr:from>
    <xdr:to>
      <xdr:col>4</xdr:col>
      <xdr:colOff>514350</xdr:colOff>
      <xdr:row>102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4E1D8D-FCCB-4FB6-B1B5-5A36B1D32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171450</xdr:rowOff>
    </xdr:from>
    <xdr:to>
      <xdr:col>3</xdr:col>
      <xdr:colOff>861060</xdr:colOff>
      <xdr:row>19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0EDEE0-9F24-4B85-AFBF-742CCBB42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26670</xdr:rowOff>
    </xdr:from>
    <xdr:to>
      <xdr:col>3</xdr:col>
      <xdr:colOff>853440</xdr:colOff>
      <xdr:row>40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B9A924-3C8C-4CEF-81F6-07E583663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46</xdr:row>
      <xdr:rowOff>14287</xdr:rowOff>
    </xdr:from>
    <xdr:to>
      <xdr:col>3</xdr:col>
      <xdr:colOff>952500</xdr:colOff>
      <xdr:row>60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E5A3D-CFB9-4068-9A83-EB1275897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3810</xdr:rowOff>
    </xdr:from>
    <xdr:to>
      <xdr:col>3</xdr:col>
      <xdr:colOff>853440</xdr:colOff>
      <xdr:row>80</xdr:row>
      <xdr:rowOff>186690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668BF6-303A-4CE8-BB25-45CD1974E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86</xdr:row>
      <xdr:rowOff>23811</xdr:rowOff>
    </xdr:from>
    <xdr:to>
      <xdr:col>3</xdr:col>
      <xdr:colOff>638175</xdr:colOff>
      <xdr:row>100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F1AEFA-B449-4B86-9781-377657533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3</xdr:col>
      <xdr:colOff>975360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A326B-E7BF-4C6F-8AB9-9521F1280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11430</xdr:rowOff>
    </xdr:from>
    <xdr:to>
      <xdr:col>3</xdr:col>
      <xdr:colOff>975360</xdr:colOff>
      <xdr:row>39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D7A215-76F6-409B-BD19-36F267B26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80962</xdr:rowOff>
    </xdr:from>
    <xdr:to>
      <xdr:col>3</xdr:col>
      <xdr:colOff>1057275</xdr:colOff>
      <xdr:row>59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C29E76-EB67-4BEF-AC3A-0C145A968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</xdr:colOff>
      <xdr:row>65</xdr:row>
      <xdr:rowOff>11431</xdr:rowOff>
    </xdr:from>
    <xdr:to>
      <xdr:col>3</xdr:col>
      <xdr:colOff>990600</xdr:colOff>
      <xdr:row>81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865F1-237F-429C-A41F-E33BE532E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86</xdr:row>
      <xdr:rowOff>23812</xdr:rowOff>
    </xdr:from>
    <xdr:to>
      <xdr:col>3</xdr:col>
      <xdr:colOff>1057275</xdr:colOff>
      <xdr:row>100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F0F94A-64A6-4E0C-AC8A-114E394CE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</xdr:row>
      <xdr:rowOff>14287</xdr:rowOff>
    </xdr:from>
    <xdr:to>
      <xdr:col>8</xdr:col>
      <xdr:colOff>390525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681B8-51CC-4C71-9AD7-4E4C329FD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14287</xdr:rowOff>
    </xdr:from>
    <xdr:to>
      <xdr:col>10</xdr:col>
      <xdr:colOff>314325</xdr:colOff>
      <xdr:row>16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C83A6A-5DA4-4DDA-AA57-534F7BA4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57150</xdr:rowOff>
    </xdr:from>
    <xdr:to>
      <xdr:col>7</xdr:col>
      <xdr:colOff>304800</xdr:colOff>
      <xdr:row>16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498347-51DC-449F-A06B-32C14487B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171450</xdr:rowOff>
    </xdr:from>
    <xdr:to>
      <xdr:col>7</xdr:col>
      <xdr:colOff>304800</xdr:colOff>
      <xdr:row>31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1B831E-22CD-4B6B-AC9F-80EC5A1D2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85725</xdr:rowOff>
    </xdr:from>
    <xdr:to>
      <xdr:col>7</xdr:col>
      <xdr:colOff>304800</xdr:colOff>
      <xdr:row>45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B88BDD4-D4F0-435D-BA28-24A17182E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342900</xdr:colOff>
      <xdr:row>2</xdr:row>
      <xdr:rowOff>47625</xdr:rowOff>
    </xdr:from>
    <xdr:to>
      <xdr:col>15</xdr:col>
      <xdr:colOff>38100</xdr:colOff>
      <xdr:row>16</xdr:row>
      <xdr:rowOff>123825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915C092-5F5C-411B-A0A0-50A9A86C6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16</xdr:row>
      <xdr:rowOff>152400</xdr:rowOff>
    </xdr:from>
    <xdr:to>
      <xdr:col>15</xdr:col>
      <xdr:colOff>38100</xdr:colOff>
      <xdr:row>31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135ED76-2926-440E-9DB5-6A56767A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</xdr:colOff>
      <xdr:row>2</xdr:row>
      <xdr:rowOff>57150</xdr:rowOff>
    </xdr:from>
    <xdr:to>
      <xdr:col>22</xdr:col>
      <xdr:colOff>342900</xdr:colOff>
      <xdr:row>16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EA2A9EF-C950-4D51-A5F6-F5354BCBB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38100</xdr:colOff>
      <xdr:row>16</xdr:row>
      <xdr:rowOff>161925</xdr:rowOff>
    </xdr:from>
    <xdr:to>
      <xdr:col>22</xdr:col>
      <xdr:colOff>342900</xdr:colOff>
      <xdr:row>31</xdr:row>
      <xdr:rowOff>47625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B27D41A-6F2B-4597-9FDF-027FEA7B2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020B50B-DD36-40BE-A300-02EFBC99980B}" name="Table16" displayName="Table16" ref="A3:I5" totalsRowShown="0" headerRowDxfId="94" headerRowBorderDxfId="93" tableBorderDxfId="92" totalsRowBorderDxfId="91" headerRowCellStyle="Good" dataCellStyle="Normal">
  <autoFilter ref="A3:I5" xr:uid="{E588D3C1-D463-4261-91CF-1C3DC5A8C538}"/>
  <tableColumns count="9">
    <tableColumn id="1" xr3:uid="{0DC986DF-33CA-4415-8FC6-5EE21A2E7CED}" name="Sprint #" dataCellStyle="Normal"/>
    <tableColumn id="2" xr3:uid="{46BE97B5-8E0E-468F-BC76-B20FBB9DFA7D}" name="Name" dataCellStyle="Normal"/>
    <tableColumn id="3" xr3:uid="{087CD961-C68A-4CB7-8DC4-04D0FADF255E}" name="ERD Design" dataCellStyle="Normal"/>
    <tableColumn id="4" xr3:uid="{0D0D276A-E86B-4908-91FB-01ED39EC0C1C}" name="Database Planning" dataCellStyle="Normal"/>
    <tableColumn id="5" xr3:uid="{8793F0BD-E5B8-432B-8B6B-48E69066BB42}" name="Program Coding" dataCellStyle="Normal"/>
    <tableColumn id="6" xr3:uid="{662FF632-3CE1-41B7-9969-03E1651BC2AE}" name="Meetings with Teachers" dataCellStyle="Normal"/>
    <tableColumn id="7" xr3:uid="{700F95CE-D48E-4ED7-8FDC-4BF30BE502E8}" name="Individual Group Meetings" dataCellStyle="Normal"/>
    <tableColumn id="8" xr3:uid="{57A14CCE-D91D-4D84-BE9E-6EAD5C3AC7D0}" name="Research" dataCellStyle="Normal"/>
    <tableColumn id="9" xr3:uid="{1CED75F5-6647-40E3-9287-37BDDC0550E1}" name="Total Number Hours" dataCellStyle="Normal">
      <calculatedColumnFormula>SUM(C4:H4)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0BA3D95-1049-4AD7-AEA1-1592EAC48B0C}" name="Table2816" displayName="Table2816" ref="A44:H46" totalsRowShown="0" headerRowDxfId="50" headerRowBorderDxfId="49" tableBorderDxfId="48" headerRowCellStyle="Good">
  <autoFilter ref="A44:H46" xr:uid="{4ACE9E02-0F10-42A0-B391-96FF5ED8D957}"/>
  <tableColumns count="8">
    <tableColumn id="7" xr3:uid="{3EB7FF23-4C79-4AEA-B1EC-00ABFCB9BF11}" name="Sprint 3"/>
    <tableColumn id="1" xr3:uid="{E8E68732-7D6D-4400-B64B-2C30A915F708}" name="Name"/>
    <tableColumn id="5" xr3:uid="{5F2A48E9-E8DE-4583-A726-6EFD25FE6853}" name="Logo Design"/>
    <tableColumn id="2" xr3:uid="{BE5DDB8F-1879-4D10-8A93-275024CDF71A}" name="Research for Template"/>
    <tableColumn id="6" xr3:uid="{88432813-925A-4FD3-B462-392726F251E0}" name="Web Page Design"/>
    <tableColumn id="9" xr3:uid="{C7B367F9-B1EB-46B5-8D8A-4AAF1656771A}" name="Individual Group Meetings"/>
    <tableColumn id="4" xr3:uid="{38CE7AF8-5E87-4D20-9E65-72094031DDA3}" name="Intergrate Program"/>
    <tableColumn id="13" xr3:uid="{03363E9A-0FAE-4F1A-8755-4A1F9C59BCC1}" name="Total Number Hours" dataDxfId="47">
      <calculatedColumnFormula>SUM(Table2816[[#This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634502-B65F-41C5-9970-E8226732C2E7}" name="Table281612" displayName="Table281612" ref="A64:H66" totalsRowShown="0" headerRowDxfId="46" headerRowBorderDxfId="45" tableBorderDxfId="44" headerRowCellStyle="Good">
  <autoFilter ref="A64:H66" xr:uid="{4B6561DA-CCBD-4B7F-A06F-BA0D69516A3D}"/>
  <tableColumns count="8">
    <tableColumn id="7" xr3:uid="{233CE316-C142-4A85-BB87-E2ED887EDC0E}" name="Sprint 4"/>
    <tableColumn id="1" xr3:uid="{C2F69459-630E-4D29-A6E3-2C67D107912B}" name="Name"/>
    <tableColumn id="5" xr3:uid="{141E46DE-EFD0-4873-A98F-35D9BDB437FE}" name="Logo Design"/>
    <tableColumn id="2" xr3:uid="{2D7F5E27-0996-4BE7-B615-70038A5F5D16}" name="Research for Template"/>
    <tableColumn id="6" xr3:uid="{F9C175E0-7D27-4283-9018-C61A4FFEBBC4}" name="Web Page Design"/>
    <tableColumn id="9" xr3:uid="{88D9D64A-2BD9-47D4-91C9-ED59909517CD}" name="Individual Group Meetings"/>
    <tableColumn id="4" xr3:uid="{AEF6E889-FDF2-4BDA-A0C4-0874939BC1AB}" name="Intergrate Program"/>
    <tableColumn id="13" xr3:uid="{9E054BF2-9314-42F4-B3F5-1F3D0BBA90AB}" name="Total Number Hours" dataDxfId="43">
      <calculatedColumnFormula>SUM(Table281612[[#This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8083E27-3F96-41FC-9175-90C12F84B476}" name="Table28161227" displayName="Table28161227" ref="A84:H86" totalsRowShown="0" headerRowDxfId="42" headerRowBorderDxfId="41" tableBorderDxfId="40" headerRowCellStyle="Good">
  <autoFilter ref="A84:H86" xr:uid="{CEFBD714-2FAE-4DD3-B375-85A7AE672E14}"/>
  <tableColumns count="8">
    <tableColumn id="7" xr3:uid="{4F125806-F49C-4539-AC7C-2952BF329E54}" name="Sprint 5"/>
    <tableColumn id="1" xr3:uid="{E4F2D85C-0F02-4805-98EA-2CAE47B82DF4}" name="Name"/>
    <tableColumn id="5" xr3:uid="{C531A883-4B82-4DF4-B391-59AFC594749A}" name="Logo Design"/>
    <tableColumn id="2" xr3:uid="{2A305C1A-71C6-484E-803E-ABB0D4640231}" name="Research for Template"/>
    <tableColumn id="6" xr3:uid="{926FF057-CF25-47FA-A0AA-AA4AC7A6F98C}" name="Web Page Design"/>
    <tableColumn id="9" xr3:uid="{1C5FA5FD-9A17-4161-8E52-7706CE6C4453}" name="Individual Group Meetings"/>
    <tableColumn id="4" xr3:uid="{06040FA7-883C-464F-8DF5-5C3F283FC9CD}" name="Intergrate Program"/>
    <tableColumn id="13" xr3:uid="{0D1756EC-EDFD-4348-8164-301A84DB7441}" name="Total Number Hours" dataDxfId="39">
      <calculatedColumnFormula>SUM(Table28161227[[#This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649B61-3F9D-4C26-A94F-C815B5C6F1E9}" name="Table4" displayName="Table4" ref="A3:I5" totalsRowShown="0" headerRowDxfId="38" headerRowBorderDxfId="37" tableBorderDxfId="36" totalsRowBorderDxfId="35" headerRowCellStyle="Neutral">
  <autoFilter ref="A3:I5" xr:uid="{2496C547-8255-403E-B067-9EFA7435D058}"/>
  <tableColumns count="9">
    <tableColumn id="8" xr3:uid="{FABCBFD5-FF66-4F69-98F3-3997B20C5CE6}" name="Sprint"/>
    <tableColumn id="1" xr3:uid="{5DB53CFD-871C-4939-8C76-252DDB194CC3}" name="Name"/>
    <tableColumn id="2" xr3:uid="{CA837C6D-31E0-4145-A861-BDF5A3C80726}" name="Database Planning"/>
    <tableColumn id="3" xr3:uid="{00FD0C2E-D92A-4AFD-908B-B0875B78BB5F}" name="Meetings with Teachers"/>
    <tableColumn id="4" xr3:uid="{31242203-3A69-4D82-9643-8D37A757B49F}" name="Individual Group Meetings"/>
    <tableColumn id="5" xr3:uid="{12B75B85-F73F-4D1B-9B23-FAC99487E623}" name="Brochure Design"/>
    <tableColumn id="6" xr3:uid="{C9F784F2-20A6-4E78-8FEE-CC32098B631E}" name="Agenda Design &amp; Status Report"/>
    <tableColumn id="9" xr3:uid="{9AE9D5C5-57CE-42A3-8E48-D902D7364427}" name="Technical Manual"/>
    <tableColumn id="7" xr3:uid="{45240140-4DE4-4CE3-8C54-7D616CD70A37}" name="Total Number Hour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10C445-6C40-4C45-9E1B-3DD48087403A}" name="Table413" displayName="Table413" ref="A23:I25" totalsRowShown="0" headerRowDxfId="34" headerRowBorderDxfId="33" tableBorderDxfId="32" totalsRowBorderDxfId="31" headerRowCellStyle="Neutral">
  <autoFilter ref="A23:I25" xr:uid="{61D588B0-639C-4555-B455-C9BC867CF202}"/>
  <tableColumns count="9">
    <tableColumn id="8" xr3:uid="{7DD9C9BB-97C6-48DB-8C2D-589A5FE41218}" name="Sprint"/>
    <tableColumn id="1" xr3:uid="{9D6BC12A-06D9-4445-931C-0EE6A5376130}" name="Name"/>
    <tableColumn id="2" xr3:uid="{44DC4683-00AE-45BA-AD41-D2B77777079D}" name="Database Planning"/>
    <tableColumn id="3" xr3:uid="{E0125D6D-79E6-4332-829C-18B3CFB34423}" name="Meetings with Teachers"/>
    <tableColumn id="4" xr3:uid="{AF030604-CAF1-43D8-A0F1-5E3A1A0E2D4C}" name="Individual Group Meetings"/>
    <tableColumn id="5" xr3:uid="{B0F48F80-E14A-4F74-BEFA-2AAA139EA7D1}" name="Brochure Design"/>
    <tableColumn id="6" xr3:uid="{4A170537-4BF1-4E68-B23A-BB761ADD4647}" name="Agenda Design &amp; Status Report"/>
    <tableColumn id="9" xr3:uid="{580AD0DC-1869-41A2-A81E-E2F15C0866EC}" name="Technical Manual"/>
    <tableColumn id="7" xr3:uid="{862B114E-6CF5-400D-88F3-902EF0010A9B}" name="Total Number Hours" dataDxfId="30">
      <calculatedColumnFormula>SUM(Table413[[#This Row],[Database Planning]:[Technical Manual]])</calculatedColumnFormula>
    </tableColumn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22DD559-B853-4A63-A07D-AE43CB1B19A4}" name="Table41314" displayName="Table41314" ref="A43:I45" totalsRowShown="0" headerRowDxfId="29" headerRowBorderDxfId="28" tableBorderDxfId="27" totalsRowBorderDxfId="26" headerRowCellStyle="Neutral">
  <autoFilter ref="A43:I45" xr:uid="{2C6E7C26-AE30-47EE-B28E-8AB1F4386061}"/>
  <tableColumns count="9">
    <tableColumn id="8" xr3:uid="{DE04B724-5898-4815-8C16-3EBEA5C936AB}" name="Sprint"/>
    <tableColumn id="1" xr3:uid="{9771A014-EEE6-4C51-B00B-FF6787203365}" name="Name"/>
    <tableColumn id="2" xr3:uid="{AEB14059-8451-43FA-968A-B98FE7C5EA4F}" name="Database Propagation"/>
    <tableColumn id="3" xr3:uid="{341300F5-6E77-414B-8F99-54C60755136B}" name="Meetings with Teachers"/>
    <tableColumn id="4" xr3:uid="{C356614F-721F-4542-9A7C-7A1AEB86758A}" name="Individual Group Meetings"/>
    <tableColumn id="5" xr3:uid="{CA3C0C59-0A44-492E-87CF-1D77BA0C5EB6}" name="Brochure Design"/>
    <tableColumn id="6" xr3:uid="{8125F221-192A-4924-A28C-D29C11116E25}" name="Agenda Design &amp; Status Report"/>
    <tableColumn id="9" xr3:uid="{8F4600F5-9E51-419E-9044-5720322B4C92}" name="Technical Manual"/>
    <tableColumn id="7" xr3:uid="{0C57A41C-EF53-499E-A77C-6AA56ACFE622}" name="Total Number Hours" dataDxfId="25">
      <calculatedColumnFormula>SUM(Table41314[[#This Row],[Database Propagation]:[Technical Manual]])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7204F23-D19C-4C63-AF03-86CFA52D73DA}" name="Table4131415" displayName="Table4131415" ref="A63:I65" totalsRowShown="0" headerRowDxfId="24" headerRowBorderDxfId="23" tableBorderDxfId="22" totalsRowBorderDxfId="21" headerRowCellStyle="Neutral">
  <autoFilter ref="A63:I65" xr:uid="{EE717176-E465-49D3-A07F-10778681B1D6}"/>
  <tableColumns count="9">
    <tableColumn id="8" xr3:uid="{7253363B-057E-4F8B-AE20-3B8EF4A04B95}" name="Sprint"/>
    <tableColumn id="1" xr3:uid="{77460121-F015-4255-8365-25867EF635F8}" name="Name"/>
    <tableColumn id="2" xr3:uid="{14594218-14B5-40F6-8A7F-11991B000D37}" name="Database Propagation"/>
    <tableColumn id="3" xr3:uid="{56C148B7-233D-4CC2-BBD4-6B051F483226}" name="Meetings with Teachers"/>
    <tableColumn id="4" xr3:uid="{92242F4A-C240-4609-B918-B3AF917D55CF}" name="Individual Group Meetings"/>
    <tableColumn id="5" xr3:uid="{50DA862A-2F41-41CD-A7DE-EB3338933409}" name="Brochure Design"/>
    <tableColumn id="6" xr3:uid="{37208547-F630-4240-8C22-99811EB6CC2A}" name="Agenda Design &amp; Status Report"/>
    <tableColumn id="9" xr3:uid="{9CBAF98F-0616-4252-9E6B-8A3914963CB9}" name="Technical Manual"/>
    <tableColumn id="7" xr3:uid="{9B50FB41-A8D3-4333-A2B4-6721D3B78BAF}" name="Total Number Hours" dataDxfId="20">
      <calculatedColumnFormula>SUM(Table4131415[[#This Row],[Database Propagation]:[Technical Manual]])</calculatedColumnFormula>
    </tableColumn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DDEE-7014-4D93-9A2C-A7EA6CC66E87}" name="Table4132" displayName="Table4132" ref="A105:I107" totalsRowShown="0" headerRowDxfId="19" headerRowBorderDxfId="18" tableBorderDxfId="17" totalsRowBorderDxfId="16" headerRowCellStyle="Neutral">
  <autoFilter ref="A105:I107" xr:uid="{EC340508-9609-4661-B515-6467109EAE6E}"/>
  <tableColumns count="9">
    <tableColumn id="8" xr3:uid="{87E50AC3-F6EA-4C91-A7A0-0CC38758D6C1}" name="Sum"/>
    <tableColumn id="1" xr3:uid="{71F66328-A5F5-4E56-AB0A-4E5917CE47CA}" name="Name"/>
    <tableColumn id="2" xr3:uid="{4EA9D909-3D05-4357-9C3F-A9AF20AB369E}" name="Database" dataDxfId="15">
      <calculatedColumnFormula>SUM(C4,C24, C44,C64,C85)</calculatedColumnFormula>
    </tableColumn>
    <tableColumn id="3" xr3:uid="{E0FCB36C-8346-477F-A5B2-D74FF973A172}" name="Meetings with Teachers" dataDxfId="14">
      <calculatedColumnFormula>SUM(D4,D24, D44,D64,D85)</calculatedColumnFormula>
    </tableColumn>
    <tableColumn id="4" xr3:uid="{429D9337-AC07-4B48-82A8-7FE4C2A84A4D}" name="Individual Group Meetings" dataDxfId="13">
      <calculatedColumnFormula>SUM(E4,E24, E44,E64,E85)</calculatedColumnFormula>
    </tableColumn>
    <tableColumn id="5" xr3:uid="{A1CCA7BE-6C4E-4613-8FF2-022135B2FE42}" name="Brochure Design" dataDxfId="12">
      <calculatedColumnFormula>SUM(F4,F24,F44,F64,F85)</calculatedColumnFormula>
    </tableColumn>
    <tableColumn id="6" xr3:uid="{CB4ED7FE-875E-411B-9C13-3EDF2728453B}" name="Agenda Design &amp; Status Report" dataDxfId="11">
      <calculatedColumnFormula>SUM(G4,G24,G44,G64,G85)</calculatedColumnFormula>
    </tableColumn>
    <tableColumn id="9" xr3:uid="{12BF87FB-FB7F-4B14-9269-42FD809AC5A1}" name="Technical Manual" dataDxfId="10">
      <calculatedColumnFormula>SUM(H4,H24,H44,H64,H85)</calculatedColumnFormula>
    </tableColumn>
    <tableColumn id="7" xr3:uid="{E9B2C63C-E1FD-45B0-B2A4-0D4043D68C05}" name="Total Number Hours" dataDxfId="9">
      <calculatedColumnFormula>SUM(Table4132[[#This Row],[Database]:[Technical Manual]])</calculatedColumnFormula>
    </tableColumn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34D6406-2528-4071-AE0D-F4C6E98931F3}" name="Table413141520" displayName="Table413141520" ref="A84:I86" totalsRowShown="0" headerRowDxfId="8" headerRowBorderDxfId="7" tableBorderDxfId="6" totalsRowBorderDxfId="5" headerRowCellStyle="Neutral">
  <autoFilter ref="A84:I86" xr:uid="{2F36A9EB-34F2-4AD1-965B-AF78A3F63CBC}"/>
  <tableColumns count="9">
    <tableColumn id="8" xr3:uid="{9D96D46E-09B4-4CF2-9325-713D1661FB27}" name="Sprint"/>
    <tableColumn id="1" xr3:uid="{198106AB-8C4D-4911-A293-4D1EE5CE28B3}" name="Name"/>
    <tableColumn id="2" xr3:uid="{B4267764-D410-485E-AB51-F1938ED2B4B8}" name="Database Propagation"/>
    <tableColumn id="3" xr3:uid="{004F36D0-9B90-4296-AAFB-00120681E558}" name="Meetings with Teachers"/>
    <tableColumn id="4" xr3:uid="{7EBE8F75-A9F8-4AC9-A0D1-2676015D2351}" name="Individual Group Meetings"/>
    <tableColumn id="5" xr3:uid="{25F3EB22-63E2-4D54-8D2A-15C612D55DAF}" name="Brochure Design"/>
    <tableColumn id="6" xr3:uid="{DDCA46F2-B532-4986-B5B3-3105ADD1E375}" name="Agenda Design &amp; Status Report"/>
    <tableColumn id="9" xr3:uid="{E229FB8E-E7B1-4510-B2BF-DC5C661EC75D}" name="Technical Manual"/>
    <tableColumn id="7" xr3:uid="{9D75443E-2424-48F7-893D-89387F19CE13}" name="Total Number Hours" dataDxfId="4">
      <calculatedColumnFormula>SUM(Table413141520[[#This Row],[Database Propagation]:[Technical Manual]])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3D0DB9-4201-4043-86C4-4C2BE268F4A1}" name="Table37911" displayName="Table37911" ref="A2:B17" totalsRowShown="0" headerRowDxfId="3">
  <autoFilter ref="A2:B17" xr:uid="{5DB3A762-BB6C-4CD3-911E-A7CD353E49B8}"/>
  <tableColumns count="2">
    <tableColumn id="1" xr3:uid="{75880CB9-A96B-4970-ADF5-2A50FE3DD930}" name="Week"/>
    <tableColumn id="3" xr3:uid="{E2D326BF-470A-4A1D-AFB0-774BA471BAC5}" name="Percent Complete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A962DF1-3C2E-4760-89C7-6DEDF3AAC1FC}" name="Table17" displayName="Table17" ref="A23:I25" totalsRowShown="0" headerRowDxfId="90" headerRowBorderDxfId="89" tableBorderDxfId="88" headerRowCellStyle="Good">
  <autoFilter ref="A23:I25" xr:uid="{56100726-7EE8-4FBA-A52D-0A29B5775D3D}"/>
  <tableColumns count="9">
    <tableColumn id="1" xr3:uid="{55A72C8C-F5D2-4937-A04E-7F71511A059C}" name="Sprint #"/>
    <tableColumn id="2" xr3:uid="{E311FA25-D85A-46EF-9044-625E6EA3727A}" name="Name"/>
    <tableColumn id="3" xr3:uid="{D195E57B-7751-441D-94D0-59CE00308C5A}" name="ERD Design"/>
    <tableColumn id="4" xr3:uid="{72D15DE0-E470-4E11-A8EF-7AEE4216BE6F}" name="Database Planning"/>
    <tableColumn id="5" xr3:uid="{23CFD1DA-9BC5-4AA9-B6C6-8AB7A456B4C4}" name="Program Coding"/>
    <tableColumn id="6" xr3:uid="{65D1CA87-5FDD-467B-A57E-D4C19C222C44}" name="Meetings with Teachers"/>
    <tableColumn id="7" xr3:uid="{6B771BDC-2344-4638-A2BC-A84AB5654C39}" name="Individual Group Meetings"/>
    <tableColumn id="8" xr3:uid="{DC9EDD00-F08F-45E9-B5CD-C5A25BA0D704}" name="Research"/>
    <tableColumn id="9" xr3:uid="{9E978BF4-2B15-425F-AB28-A33BD177BC4C}" name="Total Number Hours">
      <calculatedColumnFormula>SUM(C24:H24)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60E779-1B02-4642-947D-D1ED59A6E87C}" name="Table379" displayName="Table379" ref="A2:B17" totalsRowShown="0" headerRowDxfId="2">
  <autoFilter ref="A2:B17" xr:uid="{448D2FDB-6D0F-46AE-875F-AE7CE12CC60B}"/>
  <tableColumns count="2">
    <tableColumn id="1" xr3:uid="{16EAAA42-84BA-4DF7-B9A3-F2E522E189BC}" name="Week"/>
    <tableColumn id="3" xr3:uid="{D9E3B81E-48D3-49D9-8B02-18FDBD7A3D18}" name="Percent Complete"/>
  </tableColumns>
  <tableStyleInfo name="TableStyleMedium1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ECC562-6886-4DD1-A8C3-B43CEF2860EB}" name="Table37" displayName="Table37" ref="A3:B18" totalsRowShown="0" headerRowDxfId="1">
  <autoFilter ref="A3:B18" xr:uid="{406BDEAC-9779-4FB0-9647-40403830C2D4}"/>
  <tableColumns count="2">
    <tableColumn id="1" xr3:uid="{40D64C3C-6D7C-4A9C-A123-580CE82C44B0}" name="Week"/>
    <tableColumn id="3" xr3:uid="{FF64CE9F-840C-424F-BEFB-59464C1D4BFA}" name="Percent Complete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979720-220A-4721-8384-0351745F8C7D}" name="Table3" displayName="Table3" ref="A3:B18" totalsRowShown="0" headerRowDxfId="0">
  <autoFilter ref="A3:B18" xr:uid="{EC2CA085-5C31-470E-91C1-643986D15E66}"/>
  <tableColumns count="2">
    <tableColumn id="1" xr3:uid="{BBEB0E84-83C9-4C6E-BE25-A6B015F6A1B6}" name="Week"/>
    <tableColumn id="3" xr3:uid="{8FCB4F1E-A6B0-4A29-ABA6-D11A8B03B0E9}" name="Percent Complete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3F8D94A-9AB9-40BB-9325-04DBA810420D}" name="Table18" displayName="Table18" ref="A106:I109" totalsRowShown="0" headerRowDxfId="87" headerRowBorderDxfId="86" tableBorderDxfId="85" headerRowCellStyle="Good">
  <autoFilter ref="A106:I109" xr:uid="{90405ACF-543C-4CE2-BD58-D611AC841F39}"/>
  <tableColumns count="9">
    <tableColumn id="1" xr3:uid="{08AAD979-D31C-44C4-9BA8-C7D157E1BAD6}" name="Sum"/>
    <tableColumn id="2" xr3:uid="{99652B6D-0F1A-48C7-BA13-16C69D29F658}" name="Name"/>
    <tableColumn id="3" xr3:uid="{C0C9499B-784C-4643-ADC6-061DBB7FBCF5}" name="ERD Design" dataDxfId="84">
      <calculatedColumnFormula>SUM(C4,C24,C44,C65,C86)</calculatedColumnFormula>
    </tableColumn>
    <tableColumn id="4" xr3:uid="{4D2F3B20-0763-494F-9105-91B3EA0F6EA1}" name="Database Planning" dataDxfId="83">
      <calculatedColumnFormula>SUM(D4,D24,D44,D65,D86)</calculatedColumnFormula>
    </tableColumn>
    <tableColumn id="5" xr3:uid="{29FA0B5C-83C8-4E2A-B71B-6C92F8F47617}" name="Program Coding" dataDxfId="82">
      <calculatedColumnFormula>SUM(E4,E24,E44,E65,E86)</calculatedColumnFormula>
    </tableColumn>
    <tableColumn id="6" xr3:uid="{47BD7881-8D25-4A9C-83FA-DAC1D54E9857}" name="Meetings with Teachers" dataDxfId="81">
      <calculatedColumnFormula>SUM(F4,F24,F44,F65,F86)</calculatedColumnFormula>
    </tableColumn>
    <tableColumn id="7" xr3:uid="{3B59ABE9-82F4-4EBF-96AD-6C4E0580473E}" name="Individual Group Meetings" dataDxfId="80">
      <calculatedColumnFormula>SUM(G4,G24,G44,G65,G86)</calculatedColumnFormula>
    </tableColumn>
    <tableColumn id="8" xr3:uid="{929E59A8-48C5-4B98-A78E-CB75B7D74028}" name="Research" dataDxfId="79">
      <calculatedColumnFormula>SUM(H4,H24,H44,H65,H86)</calculatedColumnFormula>
    </tableColumn>
    <tableColumn id="9" xr3:uid="{CE084D52-D2C5-466F-8CC0-A8A498081454}" name="Total Number Hours">
      <calculatedColumnFormula>SUM(C107:H107)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3ABE294-75F6-4475-AE42-AACEA23DE114}" name="Table1721" displayName="Table1721" ref="A43:I46" totalsRowShown="0" headerRowDxfId="78" headerRowBorderDxfId="77" tableBorderDxfId="76" headerRowCellStyle="Good">
  <autoFilter ref="A43:I46" xr:uid="{10EA289F-DDC0-4DE1-9974-05A512C014A0}"/>
  <tableColumns count="9">
    <tableColumn id="1" xr3:uid="{4862CA9C-B269-43D4-B98A-CE013CF88585}" name="Sprint #"/>
    <tableColumn id="2" xr3:uid="{81744A42-3E49-4AE1-BBE0-98D3A5517644}" name="Name"/>
    <tableColumn id="3" xr3:uid="{D1E4E838-26F4-4D02-8044-34D443DC3076}" name="ERD Design"/>
    <tableColumn id="4" xr3:uid="{5A79B5B3-4A8F-4731-B098-CCDA405DBA79}" name="Database Planning"/>
    <tableColumn id="5" xr3:uid="{62F1894B-CED8-48E0-A3C9-5892272C5936}" name="Program Coding"/>
    <tableColumn id="6" xr3:uid="{7E844665-5B64-404B-A253-602EA9F0AB2A}" name="Meetings with Teachers"/>
    <tableColumn id="7" xr3:uid="{59063CE5-979C-43BC-BF31-363ED4932F78}" name="Individual Group Meetings"/>
    <tableColumn id="8" xr3:uid="{D24BE264-51AF-4BB7-9EAD-4308E6F55EBA}" name="Research"/>
    <tableColumn id="9" xr3:uid="{B81A7AC8-3649-43A9-9191-A40ACB7A56EE}" name="Total Number Hours">
      <calculatedColumnFormula>SUM(C44:H44)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40ACFB-0A27-4E00-A1E6-91A2C5895084}" name="Table17216" displayName="Table17216" ref="A64:I67" totalsRowShown="0" headerRowDxfId="75" headerRowBorderDxfId="74" tableBorderDxfId="73" headerRowCellStyle="Good">
  <autoFilter ref="A64:I67" xr:uid="{F33FACE7-4BE5-4EAE-A0C9-A9840D5AF2DB}"/>
  <tableColumns count="9">
    <tableColumn id="1" xr3:uid="{94B7AB19-4FD0-4FED-95A1-B37DEFE20C45}" name="Sprint #"/>
    <tableColumn id="2" xr3:uid="{673FF03A-45EB-41D1-8845-5A6B2A129C8D}" name="Name"/>
    <tableColumn id="3" xr3:uid="{94EA2B6A-8D9E-46B2-BF92-798CDA82DFB2}" name="ERD Design"/>
    <tableColumn id="4" xr3:uid="{5C9BBFF8-978C-4480-93DB-C33711A1936D}" name="Database Planning"/>
    <tableColumn id="5" xr3:uid="{910D4800-3B52-453C-A331-8F81BF7405C9}" name="Program Coding"/>
    <tableColumn id="6" xr3:uid="{24F63C84-9822-4AF3-AC22-D628404CCEF8}" name="Meetings with Teachers"/>
    <tableColumn id="7" xr3:uid="{1F6E2579-EF44-4012-AEC1-9996661CB54F}" name="Individual Group Meetings"/>
    <tableColumn id="8" xr3:uid="{ECACB367-CBF4-4A2C-9815-CABB31455B97}" name="Research"/>
    <tableColumn id="9" xr3:uid="{EC36D186-0EC0-46E1-874D-352A2B828A7B}" name="Total Number Hours" dataDxfId="72">
      <calculatedColumnFormula>SUM(Table17216[[#This Row],[ERD Design]:[Research]])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D344C9B-EDEF-40D5-96E9-769CB9287028}" name="Table1721629" displayName="Table1721629" ref="A85:I88" totalsRowShown="0" headerRowDxfId="71" headerRowBorderDxfId="70" tableBorderDxfId="69" headerRowCellStyle="Good">
  <autoFilter ref="A85:I88" xr:uid="{9378D1AB-E942-4438-999A-0AAD85409834}"/>
  <tableColumns count="9">
    <tableColumn id="1" xr3:uid="{3ACB8E86-3A3F-4444-9155-51CAD366A5A3}" name="Sprint #"/>
    <tableColumn id="2" xr3:uid="{A0533AD8-C04B-48C1-910B-22EE62CFC3D4}" name="Name"/>
    <tableColumn id="3" xr3:uid="{FF0BD77D-1973-40C7-B376-84ED0FA50CD1}" name="ERD Design"/>
    <tableColumn id="4" xr3:uid="{188A36A2-F9CE-4598-A27F-9883CFC93CB9}" name="Database Planning"/>
    <tableColumn id="5" xr3:uid="{87C1741F-7723-447A-B546-B92755D2151D}" name="Program Coding"/>
    <tableColumn id="6" xr3:uid="{44E1446C-F2D5-4EAD-8389-6C5F287644B1}" name="Meetings with Teachers"/>
    <tableColumn id="7" xr3:uid="{6B30BF88-8A08-433D-883B-135EC0B3A09C}" name="Individual Group Meetings"/>
    <tableColumn id="8" xr3:uid="{EF074502-1AF3-4A7F-867A-CB3DF9DC7A95}" name="Research"/>
    <tableColumn id="9" xr3:uid="{ECD057D7-380B-4589-BD5F-8E0115A40E2F}" name="Total Number Hours" dataDxfId="68">
      <calculatedColumnFormula>SUM(Table1721629[[#This Row],[ERD Design]:[Research]])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94AF84-671D-4AC8-A1B9-D8404700F17D}" name="Table2" displayName="Table2" ref="A3:H5" totalsRowShown="0" headerRowDxfId="67" headerRowBorderDxfId="66" tableBorderDxfId="65" headerRowCellStyle="Good">
  <autoFilter ref="A3:H5" xr:uid="{DBA692A1-528A-4483-9006-C93358CE84AB}"/>
  <tableColumns count="8">
    <tableColumn id="7" xr3:uid="{CA9FFBC1-59DD-444D-B9D8-53F114A2CB4F}" name="Sprint 1"/>
    <tableColumn id="1" xr3:uid="{23D39FDF-51B3-42BA-A06D-3455112720D4}" name="Name"/>
    <tableColumn id="5" xr3:uid="{A7C80575-94CC-4828-B7ED-35B013D9BEE7}" name="Logo Design"/>
    <tableColumn id="2" xr3:uid="{FD1FCD6E-0B4A-4368-8085-34F375C67A95}" name="Research for Template"/>
    <tableColumn id="6" xr3:uid="{35242645-03A5-4230-8479-2BCBDDF548FF}" name="Web Page Design"/>
    <tableColumn id="9" xr3:uid="{4031BE4F-786A-4CBD-8AE8-A9FB4023E940}" name="Individual Group Meetings"/>
    <tableColumn id="4" xr3:uid="{8DBCAE6C-2128-4899-9A05-072DB964268B}" name="Implementing Program"/>
    <tableColumn id="13" xr3:uid="{63FD13C7-D4A8-4233-B047-C9B3766DD9CD}" name="Total Number Hours" dataDxfId="64">
      <calculatedColumnFormula>SUM(Table2[[#This Row],[Logo Design]:[Implementing Program]])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B86760-9CFF-4D0F-98F2-322093F8AA81}" name="Table28" displayName="Table28" ref="A23:H25" totalsRowShown="0" headerRowDxfId="63" headerRowBorderDxfId="62" tableBorderDxfId="61" headerRowCellStyle="Good">
  <autoFilter ref="A23:H25" xr:uid="{E4215498-0145-4A2A-BA6F-BDE755B7F5BA}"/>
  <tableColumns count="8">
    <tableColumn id="7" xr3:uid="{C0651F67-A7C8-477B-AF5A-EBBF32ACAC93}" name="Sprint 2"/>
    <tableColumn id="1" xr3:uid="{C2DFF62F-2B10-4D7C-8127-516B846838EE}" name="Name"/>
    <tableColumn id="5" xr3:uid="{37F5AC53-B89B-4E77-B5BE-B9D46E337F55}" name="Logo Design"/>
    <tableColumn id="2" xr3:uid="{5063F7F8-DE01-4C80-BADC-5A910D131E92}" name="Research for Template"/>
    <tableColumn id="6" xr3:uid="{4C6229B1-3519-4E98-AD28-C2E4B087F4AA}" name="Web Page Design"/>
    <tableColumn id="9" xr3:uid="{E439A84E-146D-4F3E-892A-359AFB0E8939}" name="Individual Group Meetings"/>
    <tableColumn id="4" xr3:uid="{986722B2-097E-4854-9B04-EF39CDFD0E1D}" name="Intergrate Program"/>
    <tableColumn id="13" xr3:uid="{F546EF6E-CA8A-4C2A-A5AF-0510AB699695}" name="Total Number Hours" dataDxfId="60">
      <calculatedColumnFormula>SUM(Table28[[#This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1572E-871D-4691-BED2-F27ABB4F53F6}" name="Table2810" displayName="Table2810" ref="A104:H106" totalsRowShown="0" headerRowDxfId="59" headerRowBorderDxfId="58" tableBorderDxfId="57" headerRowCellStyle="Good">
  <autoFilter ref="A104:H106" xr:uid="{8BBEC4FD-D86C-4A54-B84C-D9AB62606A69}"/>
  <tableColumns count="8">
    <tableColumn id="7" xr3:uid="{F6BD1AC7-F237-4A00-853E-16F63A18DA61}" name="Sum"/>
    <tableColumn id="1" xr3:uid="{2A41A2AD-34F2-494A-B8E3-85FA90BA2EB9}" name="Name"/>
    <tableColumn id="5" xr3:uid="{F7367961-9329-44DB-B613-58D02C5A43AA}" name="Logo Design" dataDxfId="56">
      <calculatedColumnFormula>SUM(C4,C24,C45,C65,C85)</calculatedColumnFormula>
    </tableColumn>
    <tableColumn id="2" xr3:uid="{01783B7A-840C-402A-8321-0FF222F54170}" name="Research for Template" dataDxfId="55">
      <calculatedColumnFormula>SUM(D4,D24,D44,D65,D85)</calculatedColumnFormula>
    </tableColumn>
    <tableColumn id="6" xr3:uid="{E0C8F176-359F-4225-B2E3-01A31496FDA4}" name="Web Page Design" dataDxfId="54">
      <calculatedColumnFormula>SUM(E4,E24,E45,E65,E85)</calculatedColumnFormula>
    </tableColumn>
    <tableColumn id="9" xr3:uid="{59CEAA0B-9AA9-4B08-927E-64C9039CC779}" name="Individual Group Meetings" dataDxfId="53">
      <calculatedColumnFormula>SUM(F4,F24,F45,F65,F85)</calculatedColumnFormula>
    </tableColumn>
    <tableColumn id="4" xr3:uid="{2F7F01D5-6C5A-40C0-8D90-DAD4D12FB4C2}" name="Intergrate Program" dataDxfId="52">
      <calculatedColumnFormula>SUM(G24,G4,G45,G65,G85)</calculatedColumnFormula>
    </tableColumn>
    <tableColumn id="13" xr3:uid="{25159B0B-3882-47B6-B41E-695349DCD1D1}" name="Total Number Hours" dataDxfId="51">
      <calculatedColumnFormula>SUM(Table2810[[#This Row],[Logo Design]:[Intergrate Program]])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973D-83CD-461B-80D2-605B368CDA15}">
  <dimension ref="A1:N109"/>
  <sheetViews>
    <sheetView topLeftCell="A77" workbookViewId="0">
      <selection activeCell="I107" sqref="I107"/>
    </sheetView>
  </sheetViews>
  <sheetFormatPr defaultRowHeight="15" x14ac:dyDescent="0.25"/>
  <cols>
    <col min="1" max="1" width="9.85546875" customWidth="1"/>
    <col min="3" max="3" width="18.42578125" customWidth="1"/>
    <col min="4" max="4" width="23.42578125" customWidth="1"/>
    <col min="5" max="5" width="19.28515625" customWidth="1"/>
    <col min="6" max="6" width="25" customWidth="1"/>
    <col min="7" max="8" width="29.7109375" customWidth="1"/>
    <col min="9" max="9" width="22.5703125" customWidth="1"/>
  </cols>
  <sheetData>
    <row r="1" spans="1:14" ht="15" customHeight="1" x14ac:dyDescent="0.25">
      <c r="A1" s="36" t="s">
        <v>48</v>
      </c>
      <c r="B1" s="37"/>
      <c r="C1" s="37"/>
      <c r="D1" s="37"/>
      <c r="E1" s="37"/>
      <c r="F1" s="37"/>
      <c r="G1" s="37"/>
      <c r="H1" s="37"/>
      <c r="I1" s="38"/>
    </row>
    <row r="2" spans="1:14" ht="15" customHeight="1" thickBot="1" x14ac:dyDescent="0.3">
      <c r="A2" s="39"/>
      <c r="B2" s="40"/>
      <c r="C2" s="40"/>
      <c r="D2" s="40"/>
      <c r="E2" s="40"/>
      <c r="F2" s="40"/>
      <c r="G2" s="40"/>
      <c r="H2" s="40"/>
      <c r="I2" s="41"/>
    </row>
    <row r="3" spans="1:14" x14ac:dyDescent="0.25">
      <c r="A3" s="2" t="s">
        <v>38</v>
      </c>
      <c r="B3" s="1" t="s">
        <v>5</v>
      </c>
      <c r="C3" s="2" t="s">
        <v>6</v>
      </c>
      <c r="D3" s="2" t="s">
        <v>7</v>
      </c>
      <c r="E3" s="2" t="s">
        <v>9</v>
      </c>
      <c r="F3" s="2" t="s">
        <v>10</v>
      </c>
      <c r="G3" s="2" t="s">
        <v>11</v>
      </c>
      <c r="H3" s="2" t="s">
        <v>39</v>
      </c>
      <c r="I3" s="2" t="s">
        <v>13</v>
      </c>
    </row>
    <row r="4" spans="1:14" x14ac:dyDescent="0.25">
      <c r="A4">
        <v>1</v>
      </c>
      <c r="B4" t="s">
        <v>1</v>
      </c>
      <c r="C4">
        <v>4.5</v>
      </c>
      <c r="D4">
        <v>1.5</v>
      </c>
      <c r="F4">
        <v>1.25</v>
      </c>
      <c r="G4">
        <v>2</v>
      </c>
      <c r="I4">
        <f>SUM(C4:H4)</f>
        <v>9.25</v>
      </c>
    </row>
    <row r="5" spans="1:14" x14ac:dyDescent="0.25">
      <c r="A5">
        <v>1</v>
      </c>
      <c r="B5" t="s">
        <v>2</v>
      </c>
      <c r="C5">
        <v>4.5</v>
      </c>
      <c r="D5">
        <v>1.5</v>
      </c>
      <c r="F5">
        <v>1.25</v>
      </c>
      <c r="G5">
        <v>2</v>
      </c>
      <c r="I5">
        <f>SUM(C5:H5)</f>
        <v>9.25</v>
      </c>
    </row>
    <row r="6" spans="1:14" x14ac:dyDescent="0.25">
      <c r="A6" s="23"/>
      <c r="B6" s="23"/>
      <c r="C6" s="23"/>
      <c r="D6" s="23"/>
      <c r="E6" s="23"/>
      <c r="F6" s="23"/>
      <c r="G6" s="23"/>
      <c r="H6" s="23"/>
      <c r="I6" s="23"/>
      <c r="N6" s="16"/>
    </row>
    <row r="7" spans="1:14" x14ac:dyDescent="0.25">
      <c r="A7" s="23"/>
      <c r="B7" s="23"/>
      <c r="C7" s="23"/>
      <c r="D7" s="23"/>
      <c r="E7" s="23"/>
      <c r="F7" s="23"/>
      <c r="G7" s="23"/>
      <c r="H7" s="23"/>
      <c r="I7" s="23"/>
    </row>
    <row r="8" spans="1:14" x14ac:dyDescent="0.25">
      <c r="A8" s="23"/>
      <c r="B8" s="23"/>
      <c r="C8" s="23"/>
      <c r="D8" s="23"/>
      <c r="E8" s="23"/>
      <c r="F8" s="23"/>
      <c r="G8" s="23"/>
      <c r="H8" s="23"/>
      <c r="I8" s="23"/>
    </row>
    <row r="9" spans="1:14" x14ac:dyDescent="0.25">
      <c r="A9" s="23"/>
      <c r="B9" s="23"/>
      <c r="C9" s="23"/>
      <c r="D9" s="23"/>
      <c r="E9" s="23"/>
      <c r="F9" s="23"/>
      <c r="G9" s="23"/>
      <c r="H9" s="23"/>
      <c r="I9" s="23"/>
    </row>
    <row r="10" spans="1:14" x14ac:dyDescent="0.25">
      <c r="A10" s="23"/>
      <c r="B10" s="23"/>
      <c r="C10" s="23"/>
      <c r="D10" s="23"/>
      <c r="E10" s="23"/>
      <c r="F10" s="23"/>
      <c r="G10" s="23"/>
      <c r="H10" s="23"/>
      <c r="I10" s="23"/>
    </row>
    <row r="11" spans="1:14" x14ac:dyDescent="0.25">
      <c r="A11" s="23"/>
      <c r="B11" s="23"/>
      <c r="C11" s="23"/>
      <c r="D11" s="23"/>
      <c r="E11" s="23"/>
      <c r="F11" s="23"/>
      <c r="G11" s="23"/>
      <c r="H11" s="23"/>
      <c r="I11" s="23"/>
    </row>
    <row r="12" spans="1:14" x14ac:dyDescent="0.25">
      <c r="A12" s="23"/>
      <c r="B12" s="23"/>
      <c r="C12" s="23"/>
      <c r="D12" s="23"/>
      <c r="E12" s="23"/>
      <c r="F12" s="23"/>
      <c r="G12" s="23"/>
      <c r="H12" s="23"/>
      <c r="I12" s="23"/>
    </row>
    <row r="13" spans="1:14" x14ac:dyDescent="0.25">
      <c r="A13" s="23"/>
      <c r="B13" s="23"/>
      <c r="C13" s="23"/>
      <c r="D13" s="23"/>
      <c r="E13" s="23"/>
      <c r="F13" s="23"/>
      <c r="G13" s="23"/>
      <c r="H13" s="23"/>
      <c r="I13" s="23"/>
    </row>
    <row r="14" spans="1:14" x14ac:dyDescent="0.25">
      <c r="A14" s="23"/>
      <c r="B14" s="23"/>
      <c r="C14" s="23"/>
      <c r="D14" s="23"/>
      <c r="E14" s="23"/>
      <c r="F14" s="23"/>
      <c r="G14" s="23"/>
      <c r="H14" s="23"/>
      <c r="I14" s="23"/>
    </row>
    <row r="15" spans="1:14" x14ac:dyDescent="0.25">
      <c r="A15" s="23"/>
      <c r="B15" s="23"/>
      <c r="C15" s="23"/>
      <c r="D15" s="23"/>
      <c r="E15" s="23"/>
      <c r="F15" s="23"/>
      <c r="G15" s="23"/>
      <c r="H15" s="23"/>
      <c r="I15" s="23"/>
    </row>
    <row r="16" spans="1:14" x14ac:dyDescent="0.25">
      <c r="A16" s="23"/>
      <c r="B16" s="23"/>
      <c r="C16" s="23"/>
      <c r="D16" s="23"/>
      <c r="E16" s="23"/>
      <c r="F16" s="23"/>
      <c r="G16" s="23"/>
      <c r="H16" s="23"/>
      <c r="I16" s="23"/>
    </row>
    <row r="17" spans="1:9" x14ac:dyDescent="0.25">
      <c r="A17" s="23"/>
      <c r="B17" s="23"/>
      <c r="C17" s="23"/>
      <c r="D17" s="23"/>
      <c r="E17" s="23"/>
      <c r="F17" s="23"/>
      <c r="G17" s="23"/>
      <c r="H17" s="23"/>
      <c r="I17" s="23"/>
    </row>
    <row r="18" spans="1:9" x14ac:dyDescent="0.25">
      <c r="A18" s="23"/>
      <c r="B18" s="23"/>
      <c r="C18" s="23"/>
      <c r="D18" s="23"/>
      <c r="E18" s="23"/>
      <c r="F18" s="23"/>
      <c r="G18" s="23"/>
      <c r="H18" s="23"/>
      <c r="I18" s="23"/>
    </row>
    <row r="19" spans="1:9" x14ac:dyDescent="0.25">
      <c r="A19" s="23"/>
      <c r="B19" s="23"/>
      <c r="C19" s="23"/>
      <c r="D19" s="23"/>
      <c r="E19" s="23"/>
      <c r="F19" s="23"/>
      <c r="G19" s="23"/>
      <c r="H19" s="23"/>
      <c r="I19" s="23"/>
    </row>
    <row r="20" spans="1:9" ht="15.75" thickBot="1" x14ac:dyDescent="0.3">
      <c r="A20" s="23"/>
      <c r="B20" s="23"/>
      <c r="C20" s="23"/>
      <c r="D20" s="23"/>
      <c r="E20" s="23"/>
      <c r="F20" s="23"/>
      <c r="G20" s="23"/>
      <c r="H20" s="23"/>
      <c r="I20" s="23"/>
    </row>
    <row r="21" spans="1:9" x14ac:dyDescent="0.25">
      <c r="A21" s="36" t="s">
        <v>49</v>
      </c>
      <c r="B21" s="37"/>
      <c r="C21" s="37"/>
      <c r="D21" s="37"/>
      <c r="E21" s="37"/>
      <c r="F21" s="37"/>
      <c r="G21" s="37"/>
      <c r="H21" s="37"/>
      <c r="I21" s="38"/>
    </row>
    <row r="22" spans="1:9" ht="15.75" thickBot="1" x14ac:dyDescent="0.3">
      <c r="A22" s="39"/>
      <c r="B22" s="40"/>
      <c r="C22" s="40"/>
      <c r="D22" s="40"/>
      <c r="E22" s="40"/>
      <c r="F22" s="40"/>
      <c r="G22" s="40"/>
      <c r="H22" s="40"/>
      <c r="I22" s="41"/>
    </row>
    <row r="23" spans="1:9" x14ac:dyDescent="0.25">
      <c r="A23" s="1" t="s">
        <v>38</v>
      </c>
      <c r="B23" s="1" t="s">
        <v>5</v>
      </c>
      <c r="C23" s="2" t="s">
        <v>6</v>
      </c>
      <c r="D23" s="2" t="s">
        <v>7</v>
      </c>
      <c r="E23" s="2" t="s">
        <v>9</v>
      </c>
      <c r="F23" s="2" t="s">
        <v>10</v>
      </c>
      <c r="G23" s="2" t="s">
        <v>11</v>
      </c>
      <c r="H23" s="2" t="s">
        <v>39</v>
      </c>
      <c r="I23" s="3" t="s">
        <v>13</v>
      </c>
    </row>
    <row r="24" spans="1:9" x14ac:dyDescent="0.25">
      <c r="A24">
        <v>2</v>
      </c>
      <c r="B24" t="s">
        <v>1</v>
      </c>
      <c r="C24">
        <v>0.5</v>
      </c>
      <c r="D24">
        <v>1</v>
      </c>
      <c r="E24">
        <v>5</v>
      </c>
      <c r="F24">
        <v>1</v>
      </c>
      <c r="G24">
        <v>2</v>
      </c>
      <c r="H24">
        <v>1</v>
      </c>
      <c r="I24">
        <f>SUM(C24:H24)</f>
        <v>10.5</v>
      </c>
    </row>
    <row r="25" spans="1:9" x14ac:dyDescent="0.25">
      <c r="A25">
        <v>2</v>
      </c>
      <c r="B25" t="s">
        <v>2</v>
      </c>
      <c r="C25">
        <v>0.5</v>
      </c>
      <c r="D25">
        <v>1</v>
      </c>
      <c r="E25">
        <v>3</v>
      </c>
      <c r="F25">
        <v>1</v>
      </c>
      <c r="G25">
        <v>2</v>
      </c>
      <c r="H25">
        <v>2.5</v>
      </c>
      <c r="I25">
        <f>SUM(C25:H25)</f>
        <v>10</v>
      </c>
    </row>
    <row r="26" spans="1:9" x14ac:dyDescent="0.25">
      <c r="A26" s="23"/>
      <c r="B26" s="23"/>
      <c r="C26" s="23"/>
      <c r="D26" s="23"/>
      <c r="E26" s="23"/>
      <c r="F26" s="23"/>
      <c r="G26" s="23"/>
      <c r="H26" s="23"/>
      <c r="I26" s="23"/>
    </row>
    <row r="27" spans="1:9" x14ac:dyDescent="0.25">
      <c r="A27" s="23"/>
      <c r="B27" s="23"/>
      <c r="C27" s="23"/>
      <c r="D27" s="23"/>
      <c r="E27" s="23"/>
      <c r="F27" s="23"/>
      <c r="G27" s="23"/>
      <c r="H27" s="23"/>
      <c r="I27" s="23"/>
    </row>
    <row r="28" spans="1:9" x14ac:dyDescent="0.25">
      <c r="A28" s="23"/>
      <c r="B28" s="23"/>
      <c r="C28" s="23"/>
      <c r="D28" s="23"/>
      <c r="E28" s="23"/>
      <c r="F28" s="23"/>
      <c r="G28" s="23"/>
      <c r="H28" s="23"/>
      <c r="I28" s="23"/>
    </row>
    <row r="29" spans="1:9" x14ac:dyDescent="0.25">
      <c r="A29" s="23"/>
      <c r="B29" s="23"/>
      <c r="C29" s="23"/>
      <c r="D29" s="23"/>
      <c r="E29" s="23"/>
      <c r="F29" s="23"/>
      <c r="G29" s="23"/>
      <c r="H29" s="23"/>
      <c r="I29" s="23"/>
    </row>
    <row r="30" spans="1:9" x14ac:dyDescent="0.25">
      <c r="A30" s="23"/>
      <c r="B30" s="23"/>
      <c r="C30" s="23"/>
      <c r="D30" s="23"/>
      <c r="E30" s="23"/>
      <c r="F30" s="23"/>
      <c r="G30" s="23"/>
      <c r="H30" s="23"/>
      <c r="I30" s="23"/>
    </row>
    <row r="31" spans="1:9" x14ac:dyDescent="0.25">
      <c r="A31" s="23"/>
      <c r="B31" s="23"/>
      <c r="C31" s="23"/>
      <c r="D31" s="23"/>
      <c r="E31" s="23"/>
      <c r="F31" s="23"/>
      <c r="G31" s="23"/>
      <c r="H31" s="23"/>
      <c r="I31" s="23"/>
    </row>
    <row r="32" spans="1:9" x14ac:dyDescent="0.25">
      <c r="A32" s="23"/>
      <c r="B32" s="23"/>
      <c r="C32" s="23"/>
      <c r="D32" s="23"/>
      <c r="E32" s="23"/>
      <c r="F32" s="23"/>
      <c r="G32" s="23"/>
      <c r="H32" s="23"/>
      <c r="I32" s="23"/>
    </row>
    <row r="33" spans="1:9" x14ac:dyDescent="0.25">
      <c r="A33" s="23"/>
      <c r="B33" s="23"/>
      <c r="C33" s="23"/>
      <c r="D33" s="23"/>
      <c r="E33" s="23"/>
      <c r="F33" s="23"/>
      <c r="G33" s="23"/>
      <c r="H33" s="23"/>
      <c r="I33" s="23"/>
    </row>
    <row r="34" spans="1:9" x14ac:dyDescent="0.25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/>
      <c r="B39" s="23"/>
      <c r="C39" s="23"/>
      <c r="D39" s="23"/>
      <c r="E39" s="23"/>
      <c r="F39" s="23"/>
      <c r="G39" s="23"/>
      <c r="H39" s="23"/>
      <c r="I39" s="23"/>
    </row>
    <row r="40" spans="1:9" ht="15.75" thickBot="1" x14ac:dyDescent="0.3">
      <c r="A40" s="23"/>
      <c r="B40" s="23"/>
      <c r="C40" s="23"/>
      <c r="D40" s="23"/>
      <c r="E40" s="23"/>
      <c r="F40" s="23"/>
      <c r="G40" s="23"/>
      <c r="H40" s="23"/>
      <c r="I40" s="23"/>
    </row>
    <row r="41" spans="1:9" ht="15" customHeight="1" x14ac:dyDescent="0.25">
      <c r="A41" s="36" t="s">
        <v>53</v>
      </c>
      <c r="B41" s="37"/>
      <c r="C41" s="37"/>
      <c r="D41" s="37"/>
      <c r="E41" s="37"/>
      <c r="F41" s="37"/>
      <c r="G41" s="37"/>
      <c r="H41" s="37"/>
      <c r="I41" s="38"/>
    </row>
    <row r="42" spans="1:9" ht="15" customHeight="1" thickBot="1" x14ac:dyDescent="0.3">
      <c r="A42" s="39"/>
      <c r="B42" s="40"/>
      <c r="C42" s="40"/>
      <c r="D42" s="40"/>
      <c r="E42" s="40"/>
      <c r="F42" s="40"/>
      <c r="G42" s="40"/>
      <c r="H42" s="40"/>
      <c r="I42" s="41"/>
    </row>
    <row r="43" spans="1:9" x14ac:dyDescent="0.25">
      <c r="A43" s="1" t="s">
        <v>38</v>
      </c>
      <c r="B43" s="1" t="s">
        <v>5</v>
      </c>
      <c r="C43" s="2" t="s">
        <v>6</v>
      </c>
      <c r="D43" s="2" t="s">
        <v>7</v>
      </c>
      <c r="E43" s="2" t="s">
        <v>9</v>
      </c>
      <c r="F43" s="2" t="s">
        <v>10</v>
      </c>
      <c r="G43" s="2" t="s">
        <v>11</v>
      </c>
      <c r="H43" s="2" t="s">
        <v>39</v>
      </c>
      <c r="I43" s="3" t="s">
        <v>13</v>
      </c>
    </row>
    <row r="44" spans="1:9" x14ac:dyDescent="0.25">
      <c r="A44">
        <v>3</v>
      </c>
      <c r="B44" t="s">
        <v>1</v>
      </c>
      <c r="C44">
        <v>0</v>
      </c>
      <c r="D44">
        <v>2.75</v>
      </c>
      <c r="E44">
        <v>5.5</v>
      </c>
      <c r="F44">
        <v>0</v>
      </c>
      <c r="G44">
        <v>2.5</v>
      </c>
      <c r="H44">
        <v>1</v>
      </c>
      <c r="I44">
        <f>SUM(C44:H44)</f>
        <v>11.75</v>
      </c>
    </row>
    <row r="45" spans="1:9" x14ac:dyDescent="0.25">
      <c r="A45">
        <v>3</v>
      </c>
      <c r="B45" t="s">
        <v>2</v>
      </c>
      <c r="C45">
        <v>0</v>
      </c>
      <c r="D45">
        <v>0</v>
      </c>
      <c r="E45">
        <v>5</v>
      </c>
      <c r="F45">
        <v>0</v>
      </c>
      <c r="G45">
        <v>2.5</v>
      </c>
      <c r="H45">
        <v>1</v>
      </c>
      <c r="I45">
        <f>SUM(C45:H45)</f>
        <v>8.5</v>
      </c>
    </row>
    <row r="46" spans="1:9" x14ac:dyDescent="0.25">
      <c r="A46">
        <v>3</v>
      </c>
      <c r="B46" t="s">
        <v>55</v>
      </c>
      <c r="E46">
        <v>3</v>
      </c>
      <c r="G46">
        <v>1</v>
      </c>
      <c r="H46">
        <v>2</v>
      </c>
      <c r="I46">
        <f>SUM(C46:H46)</f>
        <v>6</v>
      </c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3"/>
      <c r="B53" s="23"/>
      <c r="C53" s="23"/>
      <c r="D53" s="23"/>
      <c r="E53" s="23"/>
      <c r="F53" s="23"/>
      <c r="G53" s="23"/>
      <c r="H53" s="23"/>
      <c r="I53" s="23"/>
    </row>
    <row r="54" spans="1:9" x14ac:dyDescent="0.25">
      <c r="A54" s="23"/>
      <c r="B54" s="23"/>
      <c r="C54" s="23"/>
      <c r="D54" s="23"/>
      <c r="E54" s="23"/>
      <c r="F54" s="23"/>
      <c r="G54" s="23"/>
      <c r="H54" s="23"/>
      <c r="I54" s="23"/>
    </row>
    <row r="55" spans="1:9" x14ac:dyDescent="0.25">
      <c r="A55" s="23"/>
      <c r="B55" s="23"/>
      <c r="C55" s="23"/>
      <c r="D55" s="23"/>
      <c r="E55" s="23"/>
      <c r="F55" s="23"/>
      <c r="G55" s="23"/>
      <c r="H55" s="23"/>
      <c r="I55" s="23"/>
    </row>
    <row r="56" spans="1:9" x14ac:dyDescent="0.25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25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25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25">
      <c r="A60" s="23"/>
      <c r="B60" s="23"/>
      <c r="C60" s="23"/>
      <c r="D60" s="23"/>
      <c r="E60" s="23"/>
      <c r="F60" s="23"/>
      <c r="G60" s="23"/>
      <c r="H60" s="23"/>
      <c r="I60" s="23"/>
    </row>
    <row r="61" spans="1:9" ht="15.75" thickBot="1" x14ac:dyDescent="0.3">
      <c r="A61" s="23"/>
      <c r="B61" s="23"/>
      <c r="C61" s="23"/>
      <c r="D61" s="23"/>
      <c r="E61" s="23"/>
      <c r="F61" s="23"/>
      <c r="G61" s="23"/>
      <c r="H61" s="23"/>
      <c r="I61" s="23"/>
    </row>
    <row r="62" spans="1:9" x14ac:dyDescent="0.25">
      <c r="A62" s="36" t="s">
        <v>57</v>
      </c>
      <c r="B62" s="37"/>
      <c r="C62" s="37"/>
      <c r="D62" s="37"/>
      <c r="E62" s="37"/>
      <c r="F62" s="37"/>
      <c r="G62" s="37"/>
      <c r="H62" s="37"/>
      <c r="I62" s="38"/>
    </row>
    <row r="63" spans="1:9" ht="15.75" thickBot="1" x14ac:dyDescent="0.3">
      <c r="A63" s="39"/>
      <c r="B63" s="40"/>
      <c r="C63" s="40"/>
      <c r="D63" s="40"/>
      <c r="E63" s="40"/>
      <c r="F63" s="40"/>
      <c r="G63" s="40"/>
      <c r="H63" s="40"/>
      <c r="I63" s="41"/>
    </row>
    <row r="64" spans="1:9" x14ac:dyDescent="0.25">
      <c r="A64" s="1" t="s">
        <v>38</v>
      </c>
      <c r="B64" s="1" t="s">
        <v>5</v>
      </c>
      <c r="C64" s="2" t="s">
        <v>6</v>
      </c>
      <c r="D64" s="2" t="s">
        <v>7</v>
      </c>
      <c r="E64" s="2" t="s">
        <v>9</v>
      </c>
      <c r="F64" s="2" t="s">
        <v>10</v>
      </c>
      <c r="G64" s="2" t="s">
        <v>11</v>
      </c>
      <c r="H64" s="2" t="s">
        <v>39</v>
      </c>
      <c r="I64" s="3" t="s">
        <v>13</v>
      </c>
    </row>
    <row r="65" spans="1:9" x14ac:dyDescent="0.25">
      <c r="A65">
        <v>4</v>
      </c>
      <c r="B65" t="s">
        <v>1</v>
      </c>
      <c r="C65">
        <v>0</v>
      </c>
      <c r="D65">
        <v>2</v>
      </c>
      <c r="E65">
        <v>5</v>
      </c>
      <c r="F65">
        <v>2</v>
      </c>
      <c r="G65">
        <v>2</v>
      </c>
      <c r="H65">
        <v>1</v>
      </c>
      <c r="I65">
        <f>SUM(Table17216[[#This Row],[ERD Design]:[Research]])</f>
        <v>12</v>
      </c>
    </row>
    <row r="66" spans="1:9" x14ac:dyDescent="0.25">
      <c r="A66">
        <v>4</v>
      </c>
      <c r="B66" t="s">
        <v>2</v>
      </c>
      <c r="C66">
        <v>0</v>
      </c>
      <c r="D66">
        <v>2</v>
      </c>
      <c r="E66">
        <v>5</v>
      </c>
      <c r="F66">
        <v>4</v>
      </c>
      <c r="G66">
        <v>2</v>
      </c>
      <c r="H66">
        <v>2</v>
      </c>
      <c r="I66">
        <f>SUM(Table17216[[#This Row],[ERD Design]:[Research]])</f>
        <v>15</v>
      </c>
    </row>
    <row r="67" spans="1:9" x14ac:dyDescent="0.25">
      <c r="A67">
        <v>4</v>
      </c>
      <c r="B67" t="s">
        <v>55</v>
      </c>
      <c r="C67">
        <v>0</v>
      </c>
      <c r="D67">
        <v>2</v>
      </c>
      <c r="E67">
        <v>6</v>
      </c>
      <c r="F67">
        <v>2</v>
      </c>
      <c r="G67">
        <v>2</v>
      </c>
      <c r="H67">
        <v>0</v>
      </c>
      <c r="I67">
        <f>SUM(Table17216[[#This Row],[ERD Design]:[Research]])</f>
        <v>12</v>
      </c>
    </row>
    <row r="68" spans="1:9" x14ac:dyDescent="0.25">
      <c r="A68" s="23"/>
      <c r="B68" s="23"/>
      <c r="C68" s="23"/>
      <c r="D68" s="23"/>
      <c r="E68" s="23"/>
      <c r="F68" s="23"/>
      <c r="G68" s="23"/>
      <c r="H68" s="23"/>
      <c r="I68" s="23"/>
    </row>
    <row r="69" spans="1:9" x14ac:dyDescent="0.25">
      <c r="A69" s="23"/>
      <c r="B69" s="23"/>
      <c r="C69" s="23"/>
      <c r="D69" s="23"/>
      <c r="E69" s="23"/>
      <c r="F69" s="23"/>
      <c r="G69" s="23"/>
      <c r="H69" s="23"/>
      <c r="I69" s="23"/>
    </row>
    <row r="70" spans="1:9" x14ac:dyDescent="0.25">
      <c r="A70" s="23"/>
      <c r="B70" s="23"/>
      <c r="C70" s="23"/>
      <c r="D70" s="23"/>
      <c r="E70" s="23"/>
      <c r="F70" s="23"/>
      <c r="G70" s="23"/>
      <c r="H70" s="23"/>
      <c r="I70" s="23"/>
    </row>
    <row r="71" spans="1:9" x14ac:dyDescent="0.25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25">
      <c r="A72" s="23"/>
      <c r="B72" s="23"/>
      <c r="C72" s="23"/>
      <c r="D72" s="23"/>
      <c r="E72" s="23"/>
      <c r="F72" s="23"/>
      <c r="G72" s="23"/>
      <c r="H72" s="23"/>
      <c r="I72" s="23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  <row r="74" spans="1:9" x14ac:dyDescent="0.25">
      <c r="A74" s="23"/>
      <c r="B74" s="23"/>
      <c r="C74" s="23"/>
      <c r="D74" s="23"/>
      <c r="E74" s="23"/>
      <c r="F74" s="23"/>
      <c r="G74" s="23"/>
      <c r="H74" s="23"/>
      <c r="I74" s="23"/>
    </row>
    <row r="75" spans="1:9" x14ac:dyDescent="0.25">
      <c r="A75" s="23"/>
      <c r="B75" s="23"/>
      <c r="C75" s="23"/>
      <c r="D75" s="23"/>
      <c r="E75" s="23"/>
      <c r="F75" s="23"/>
      <c r="G75" s="23"/>
      <c r="H75" s="23"/>
      <c r="I75" s="23"/>
    </row>
    <row r="76" spans="1:9" x14ac:dyDescent="0.25">
      <c r="A76" s="23"/>
      <c r="B76" s="23"/>
      <c r="C76" s="23"/>
      <c r="D76" s="23"/>
      <c r="E76" s="23"/>
      <c r="F76" s="23"/>
      <c r="G76" s="23"/>
      <c r="H76" s="23"/>
      <c r="I76" s="23"/>
    </row>
    <row r="77" spans="1:9" x14ac:dyDescent="0.25">
      <c r="A77" s="23"/>
      <c r="B77" s="23"/>
      <c r="C77" s="23"/>
      <c r="D77" s="23"/>
      <c r="E77" s="23"/>
      <c r="F77" s="23"/>
      <c r="G77" s="23"/>
      <c r="H77" s="23"/>
      <c r="I77" s="23"/>
    </row>
    <row r="78" spans="1:9" x14ac:dyDescent="0.25">
      <c r="A78" s="23"/>
      <c r="B78" s="23"/>
      <c r="C78" s="23"/>
      <c r="D78" s="23"/>
      <c r="E78" s="23"/>
      <c r="F78" s="23"/>
      <c r="G78" s="23"/>
      <c r="H78" s="23"/>
      <c r="I78" s="23"/>
    </row>
    <row r="79" spans="1:9" x14ac:dyDescent="0.25">
      <c r="A79" s="23"/>
      <c r="B79" s="23"/>
      <c r="C79" s="23"/>
      <c r="D79" s="23"/>
      <c r="E79" s="23"/>
      <c r="F79" s="23"/>
      <c r="G79" s="23"/>
      <c r="H79" s="23"/>
      <c r="I79" s="23"/>
    </row>
    <row r="80" spans="1:9" x14ac:dyDescent="0.25">
      <c r="A80" s="23"/>
      <c r="B80" s="23"/>
      <c r="C80" s="23"/>
      <c r="D80" s="23"/>
      <c r="E80" s="23"/>
      <c r="F80" s="23"/>
      <c r="G80" s="23"/>
      <c r="H80" s="23"/>
      <c r="I80" s="23"/>
    </row>
    <row r="81" spans="1:9" x14ac:dyDescent="0.25">
      <c r="A81" s="23"/>
      <c r="B81" s="23"/>
      <c r="C81" s="23"/>
      <c r="D81" s="23"/>
      <c r="E81" s="23"/>
      <c r="F81" s="23"/>
      <c r="G81" s="23"/>
      <c r="H81" s="23"/>
      <c r="I81" s="23"/>
    </row>
    <row r="82" spans="1:9" ht="15.75" thickBot="1" x14ac:dyDescent="0.3">
      <c r="A82" s="23"/>
      <c r="B82" s="23"/>
      <c r="C82" s="23"/>
      <c r="D82" s="23"/>
      <c r="E82" s="23"/>
      <c r="F82" s="23"/>
      <c r="G82" s="23"/>
      <c r="H82" s="23"/>
      <c r="I82" s="23"/>
    </row>
    <row r="83" spans="1:9" x14ac:dyDescent="0.25">
      <c r="A83" s="36" t="s">
        <v>58</v>
      </c>
      <c r="B83" s="37"/>
      <c r="C83" s="37"/>
      <c r="D83" s="37"/>
      <c r="E83" s="37"/>
      <c r="F83" s="37"/>
      <c r="G83" s="37"/>
      <c r="H83" s="37"/>
      <c r="I83" s="38"/>
    </row>
    <row r="84" spans="1:9" ht="15.75" thickBot="1" x14ac:dyDescent="0.3">
      <c r="A84" s="39"/>
      <c r="B84" s="40"/>
      <c r="C84" s="40"/>
      <c r="D84" s="40"/>
      <c r="E84" s="40"/>
      <c r="F84" s="40"/>
      <c r="G84" s="40"/>
      <c r="H84" s="40"/>
      <c r="I84" s="41"/>
    </row>
    <row r="85" spans="1:9" x14ac:dyDescent="0.25">
      <c r="A85" s="1" t="s">
        <v>38</v>
      </c>
      <c r="B85" s="1" t="s">
        <v>5</v>
      </c>
      <c r="C85" s="2" t="s">
        <v>6</v>
      </c>
      <c r="D85" s="2" t="s">
        <v>7</v>
      </c>
      <c r="E85" s="2" t="s">
        <v>9</v>
      </c>
      <c r="F85" s="2" t="s">
        <v>10</v>
      </c>
      <c r="G85" s="2" t="s">
        <v>11</v>
      </c>
      <c r="H85" s="2" t="s">
        <v>39</v>
      </c>
      <c r="I85" s="3" t="s">
        <v>13</v>
      </c>
    </row>
    <row r="86" spans="1:9" x14ac:dyDescent="0.25">
      <c r="A86">
        <v>5</v>
      </c>
      <c r="B86" t="s">
        <v>1</v>
      </c>
      <c r="C86">
        <v>0</v>
      </c>
      <c r="D86">
        <v>0</v>
      </c>
      <c r="E86">
        <v>7</v>
      </c>
      <c r="F86">
        <v>2</v>
      </c>
      <c r="G86">
        <v>2</v>
      </c>
      <c r="H86">
        <v>0</v>
      </c>
      <c r="I86">
        <f>SUM(Table1721629[[#This Row],[ERD Design]:[Research]])</f>
        <v>11</v>
      </c>
    </row>
    <row r="87" spans="1:9" x14ac:dyDescent="0.25">
      <c r="A87">
        <v>5</v>
      </c>
      <c r="B87" t="s">
        <v>2</v>
      </c>
      <c r="C87">
        <v>0</v>
      </c>
      <c r="D87">
        <v>0</v>
      </c>
      <c r="E87">
        <v>5.5</v>
      </c>
      <c r="F87">
        <v>4</v>
      </c>
      <c r="G87">
        <v>2</v>
      </c>
      <c r="H87">
        <v>0.75</v>
      </c>
      <c r="I87">
        <f>SUM(Table1721629[[#This Row],[ERD Design]:[Research]])</f>
        <v>12.25</v>
      </c>
    </row>
    <row r="88" spans="1:9" x14ac:dyDescent="0.25">
      <c r="A88">
        <v>5</v>
      </c>
      <c r="B88" t="s">
        <v>55</v>
      </c>
      <c r="C88">
        <v>0</v>
      </c>
      <c r="D88">
        <v>0</v>
      </c>
      <c r="E88">
        <v>6</v>
      </c>
      <c r="F88">
        <v>2</v>
      </c>
      <c r="G88">
        <v>2</v>
      </c>
      <c r="H88">
        <v>0</v>
      </c>
      <c r="I88">
        <f>SUM(Table1721629[[#This Row],[ERD Design]:[Research]])</f>
        <v>10</v>
      </c>
    </row>
    <row r="89" spans="1:9" x14ac:dyDescent="0.25">
      <c r="A89" s="23"/>
      <c r="B89" s="23"/>
      <c r="C89" s="23"/>
      <c r="D89" s="23"/>
      <c r="E89" s="23"/>
      <c r="F89" s="23"/>
      <c r="G89" s="23"/>
      <c r="H89" s="23"/>
      <c r="I89" s="23"/>
    </row>
    <row r="90" spans="1:9" x14ac:dyDescent="0.25">
      <c r="A90" s="23"/>
      <c r="B90" s="23"/>
      <c r="C90" s="23"/>
      <c r="D90" s="23"/>
      <c r="E90" s="23"/>
      <c r="F90" s="23"/>
      <c r="G90" s="23"/>
      <c r="H90" s="23"/>
      <c r="I90" s="23"/>
    </row>
    <row r="91" spans="1:9" x14ac:dyDescent="0.25">
      <c r="A91" s="23"/>
      <c r="B91" s="23"/>
      <c r="C91" s="23"/>
      <c r="D91" s="23"/>
      <c r="E91" s="23"/>
      <c r="F91" s="23"/>
      <c r="G91" s="23"/>
      <c r="H91" s="23"/>
      <c r="I91" s="23"/>
    </row>
    <row r="92" spans="1:9" x14ac:dyDescent="0.25">
      <c r="A92" s="23"/>
      <c r="B92" s="23"/>
      <c r="C92" s="23"/>
      <c r="D92" s="23"/>
      <c r="E92" s="23"/>
      <c r="F92" s="23"/>
      <c r="G92" s="23"/>
      <c r="H92" s="23"/>
      <c r="I92" s="23"/>
    </row>
    <row r="93" spans="1:9" x14ac:dyDescent="0.25">
      <c r="A93" s="23"/>
      <c r="B93" s="23"/>
      <c r="C93" s="23"/>
      <c r="D93" s="23"/>
      <c r="E93" s="23"/>
      <c r="F93" s="23"/>
      <c r="G93" s="23"/>
      <c r="H93" s="23"/>
      <c r="I93" s="23"/>
    </row>
    <row r="94" spans="1:9" x14ac:dyDescent="0.25">
      <c r="A94" s="23"/>
      <c r="B94" s="23"/>
      <c r="C94" s="23"/>
      <c r="D94" s="23"/>
      <c r="E94" s="23"/>
      <c r="F94" s="23"/>
      <c r="G94" s="23"/>
      <c r="H94" s="23"/>
      <c r="I94" s="23"/>
    </row>
    <row r="95" spans="1:9" x14ac:dyDescent="0.25">
      <c r="A95" s="23"/>
      <c r="B95" s="23"/>
      <c r="C95" s="23"/>
      <c r="D95" s="23"/>
      <c r="E95" s="23"/>
      <c r="F95" s="23"/>
      <c r="G95" s="23"/>
      <c r="H95" s="23"/>
      <c r="I95" s="23"/>
    </row>
    <row r="96" spans="1:9" x14ac:dyDescent="0.25">
      <c r="A96" s="23"/>
      <c r="B96" s="23"/>
      <c r="C96" s="23"/>
      <c r="D96" s="23"/>
      <c r="E96" s="23"/>
      <c r="F96" s="23"/>
      <c r="G96" s="23"/>
      <c r="H96" s="23"/>
      <c r="I96" s="23"/>
    </row>
    <row r="97" spans="1:9" x14ac:dyDescent="0.25">
      <c r="A97" s="23"/>
      <c r="B97" s="23"/>
      <c r="C97" s="23"/>
      <c r="D97" s="23"/>
      <c r="E97" s="23"/>
      <c r="F97" s="23"/>
      <c r="G97" s="23"/>
      <c r="H97" s="23"/>
      <c r="I97" s="23"/>
    </row>
    <row r="98" spans="1:9" x14ac:dyDescent="0.25">
      <c r="A98" s="23"/>
      <c r="B98" s="23"/>
      <c r="C98" s="23"/>
      <c r="D98" s="23"/>
      <c r="E98" s="23"/>
      <c r="F98" s="23"/>
      <c r="G98" s="23"/>
      <c r="H98" s="23"/>
      <c r="I98" s="23"/>
    </row>
    <row r="99" spans="1:9" x14ac:dyDescent="0.25">
      <c r="A99" s="23"/>
      <c r="B99" s="23"/>
      <c r="C99" s="23"/>
      <c r="D99" s="23"/>
      <c r="E99" s="23"/>
      <c r="F99" s="23"/>
      <c r="G99" s="23"/>
      <c r="H99" s="23"/>
      <c r="I99" s="23"/>
    </row>
    <row r="100" spans="1:9" x14ac:dyDescent="0.25">
      <c r="A100" s="23"/>
      <c r="B100" s="23"/>
      <c r="C100" s="23"/>
      <c r="D100" s="23"/>
      <c r="E100" s="23"/>
      <c r="F100" s="23"/>
      <c r="G100" s="23"/>
      <c r="H100" s="23"/>
      <c r="I100" s="23"/>
    </row>
    <row r="101" spans="1:9" x14ac:dyDescent="0.25">
      <c r="A101" s="23"/>
      <c r="B101" s="23"/>
      <c r="C101" s="23"/>
      <c r="D101" s="23"/>
      <c r="E101" s="23"/>
      <c r="F101" s="23"/>
      <c r="G101" s="23"/>
      <c r="H101" s="23"/>
      <c r="I101" s="23"/>
    </row>
    <row r="102" spans="1:9" x14ac:dyDescent="0.25">
      <c r="A102" s="23"/>
      <c r="B102" s="23"/>
      <c r="C102" s="23"/>
      <c r="D102" s="23"/>
      <c r="E102" s="23"/>
      <c r="F102" s="23"/>
      <c r="G102" s="23"/>
      <c r="H102" s="23"/>
      <c r="I102" s="23"/>
    </row>
    <row r="103" spans="1:9" ht="15.75" thickBot="1" x14ac:dyDescent="0.3">
      <c r="A103" s="23"/>
      <c r="B103" s="23"/>
      <c r="C103" s="23"/>
      <c r="D103" s="23"/>
      <c r="E103" s="23"/>
      <c r="F103" s="23"/>
      <c r="G103" s="23"/>
      <c r="H103" s="23"/>
      <c r="I103" s="23"/>
    </row>
    <row r="104" spans="1:9" x14ac:dyDescent="0.25">
      <c r="A104" s="36" t="s">
        <v>54</v>
      </c>
      <c r="B104" s="37"/>
      <c r="C104" s="37"/>
      <c r="D104" s="37"/>
      <c r="E104" s="37"/>
      <c r="F104" s="37"/>
      <c r="G104" s="37"/>
      <c r="H104" s="37"/>
      <c r="I104" s="38"/>
    </row>
    <row r="105" spans="1:9" ht="15.75" thickBot="1" x14ac:dyDescent="0.3">
      <c r="A105" s="39"/>
      <c r="B105" s="40"/>
      <c r="C105" s="40"/>
      <c r="D105" s="40"/>
      <c r="E105" s="40"/>
      <c r="F105" s="40"/>
      <c r="G105" s="40"/>
      <c r="H105" s="40"/>
      <c r="I105" s="41"/>
    </row>
    <row r="106" spans="1:9" x14ac:dyDescent="0.25">
      <c r="A106" s="1" t="s">
        <v>40</v>
      </c>
      <c r="B106" s="1" t="s">
        <v>5</v>
      </c>
      <c r="C106" s="2" t="s">
        <v>6</v>
      </c>
      <c r="D106" s="2" t="s">
        <v>7</v>
      </c>
      <c r="E106" s="2" t="s">
        <v>9</v>
      </c>
      <c r="F106" s="2" t="s">
        <v>10</v>
      </c>
      <c r="G106" s="2" t="s">
        <v>11</v>
      </c>
      <c r="H106" s="2" t="s">
        <v>39</v>
      </c>
      <c r="I106" s="3" t="s">
        <v>13</v>
      </c>
    </row>
    <row r="107" spans="1:9" x14ac:dyDescent="0.25">
      <c r="B107" t="s">
        <v>1</v>
      </c>
      <c r="C107">
        <f t="shared" ref="C107:C109" si="0">SUM(C4,C24,C44,C65,C86)</f>
        <v>5</v>
      </c>
      <c r="D107">
        <f t="shared" ref="D107:D109" si="1">SUM(D4,D24,D44,D65,D86)</f>
        <v>7.25</v>
      </c>
      <c r="E107">
        <f t="shared" ref="E107:E109" si="2">SUM(E4,E24,E44,E65,E86)</f>
        <v>22.5</v>
      </c>
      <c r="F107">
        <f t="shared" ref="F107:F109" si="3">SUM(F4,F24,F44,F65,F86)</f>
        <v>6.25</v>
      </c>
      <c r="G107">
        <f t="shared" ref="G107:G109" si="4">SUM(G4,G24,G44,G65,G86)</f>
        <v>10.5</v>
      </c>
      <c r="H107">
        <f t="shared" ref="H107:H109" si="5">SUM(H4,H24,H44,H65,H86)</f>
        <v>3</v>
      </c>
      <c r="I107">
        <f>SUM(C107:H107)</f>
        <v>54.5</v>
      </c>
    </row>
    <row r="108" spans="1:9" x14ac:dyDescent="0.25">
      <c r="B108" t="s">
        <v>2</v>
      </c>
      <c r="C108">
        <f t="shared" si="0"/>
        <v>5</v>
      </c>
      <c r="D108">
        <f t="shared" si="1"/>
        <v>4.5</v>
      </c>
      <c r="E108">
        <f t="shared" si="2"/>
        <v>18.5</v>
      </c>
      <c r="F108">
        <f t="shared" si="3"/>
        <v>10.25</v>
      </c>
      <c r="G108">
        <f t="shared" si="4"/>
        <v>10.5</v>
      </c>
      <c r="H108">
        <f t="shared" si="5"/>
        <v>6.25</v>
      </c>
      <c r="I108">
        <f>SUM(C108:H108)</f>
        <v>55</v>
      </c>
    </row>
    <row r="109" spans="1:9" x14ac:dyDescent="0.25">
      <c r="B109" t="s">
        <v>55</v>
      </c>
      <c r="C109">
        <f t="shared" si="0"/>
        <v>0</v>
      </c>
      <c r="D109">
        <f t="shared" si="1"/>
        <v>2</v>
      </c>
      <c r="E109">
        <f t="shared" si="2"/>
        <v>15</v>
      </c>
      <c r="F109">
        <f t="shared" si="3"/>
        <v>4</v>
      </c>
      <c r="G109">
        <f t="shared" si="4"/>
        <v>5</v>
      </c>
      <c r="H109">
        <f t="shared" si="5"/>
        <v>2</v>
      </c>
      <c r="I109">
        <f>SUM(C109:H109)</f>
        <v>28</v>
      </c>
    </row>
  </sheetData>
  <mergeCells count="6">
    <mergeCell ref="A1:I2"/>
    <mergeCell ref="A21:I22"/>
    <mergeCell ref="A104:I105"/>
    <mergeCell ref="A41:I42"/>
    <mergeCell ref="A62:I63"/>
    <mergeCell ref="A83:I84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4A77-C3AA-49BD-BF10-D5F7389D771E}">
  <dimension ref="A1:I106"/>
  <sheetViews>
    <sheetView tabSelected="1" topLeftCell="A79" workbookViewId="0">
      <selection activeCell="F87" sqref="F87"/>
    </sheetView>
  </sheetViews>
  <sheetFormatPr defaultRowHeight="15" x14ac:dyDescent="0.25"/>
  <cols>
    <col min="1" max="1" width="13.85546875" customWidth="1"/>
    <col min="2" max="2" width="31" customWidth="1"/>
    <col min="3" max="3" width="14.28515625" customWidth="1"/>
    <col min="4" max="4" width="18.5703125" customWidth="1"/>
    <col min="5" max="5" width="20.140625" customWidth="1"/>
    <col min="6" max="6" width="24.42578125" customWidth="1"/>
    <col min="7" max="7" width="17.7109375" customWidth="1"/>
    <col min="8" max="8" width="20.42578125" customWidth="1"/>
  </cols>
  <sheetData>
    <row r="1" spans="1:8" ht="15" customHeight="1" x14ac:dyDescent="0.25">
      <c r="A1" s="36" t="s">
        <v>48</v>
      </c>
      <c r="B1" s="37"/>
      <c r="C1" s="37"/>
      <c r="D1" s="37"/>
      <c r="E1" s="37"/>
      <c r="F1" s="37"/>
      <c r="G1" s="37"/>
      <c r="H1" s="38"/>
    </row>
    <row r="2" spans="1:8" ht="15" customHeight="1" thickBot="1" x14ac:dyDescent="0.3">
      <c r="A2" s="39"/>
      <c r="B2" s="40"/>
      <c r="C2" s="40"/>
      <c r="D2" s="40"/>
      <c r="E2" s="40"/>
      <c r="F2" s="40"/>
      <c r="G2" s="40"/>
      <c r="H2" s="41"/>
    </row>
    <row r="3" spans="1:8" x14ac:dyDescent="0.25">
      <c r="A3" s="19" t="s">
        <v>63</v>
      </c>
      <c r="B3" s="1" t="s">
        <v>5</v>
      </c>
      <c r="C3" s="2" t="s">
        <v>36</v>
      </c>
      <c r="D3" s="2" t="s">
        <v>37</v>
      </c>
      <c r="E3" s="21" t="s">
        <v>8</v>
      </c>
      <c r="F3" s="21" t="s">
        <v>11</v>
      </c>
      <c r="G3" s="2" t="s">
        <v>42</v>
      </c>
      <c r="H3" s="20" t="s">
        <v>13</v>
      </c>
    </row>
    <row r="4" spans="1:8" x14ac:dyDescent="0.25">
      <c r="A4">
        <v>1</v>
      </c>
      <c r="B4" t="s">
        <v>3</v>
      </c>
      <c r="C4">
        <v>0</v>
      </c>
      <c r="D4">
        <v>4</v>
      </c>
      <c r="E4">
        <v>2</v>
      </c>
      <c r="F4">
        <v>3</v>
      </c>
      <c r="G4">
        <v>0</v>
      </c>
      <c r="H4">
        <f>SUM(Table2[[#This Row],[Logo Design]:[Implementing Program]])</f>
        <v>9</v>
      </c>
    </row>
    <row r="5" spans="1:8" x14ac:dyDescent="0.25">
      <c r="A5">
        <v>1</v>
      </c>
      <c r="B5" t="s">
        <v>4</v>
      </c>
      <c r="C5">
        <v>2.5</v>
      </c>
      <c r="D5">
        <v>0</v>
      </c>
      <c r="E5">
        <v>0</v>
      </c>
      <c r="F5">
        <v>3</v>
      </c>
      <c r="G5">
        <v>0</v>
      </c>
      <c r="H5">
        <f>SUM(Table2[[#This Row],[Logo Design]:[Implementing Program]])</f>
        <v>5.5</v>
      </c>
    </row>
    <row r="6" spans="1:8" x14ac:dyDescent="0.25">
      <c r="A6" s="23"/>
      <c r="B6" s="23"/>
      <c r="C6" s="23"/>
      <c r="D6" s="23"/>
      <c r="E6" s="23"/>
      <c r="F6" s="23"/>
      <c r="G6" s="23"/>
      <c r="H6" s="23"/>
    </row>
    <row r="7" spans="1:8" x14ac:dyDescent="0.25">
      <c r="A7" s="23"/>
      <c r="B7" s="23"/>
      <c r="C7" s="23"/>
      <c r="D7" s="23"/>
      <c r="E7" s="23"/>
      <c r="F7" s="23"/>
      <c r="G7" s="23"/>
      <c r="H7" s="23"/>
    </row>
    <row r="8" spans="1:8" x14ac:dyDescent="0.25">
      <c r="A8" s="23"/>
      <c r="B8" s="23"/>
      <c r="C8" s="23"/>
      <c r="D8" s="23"/>
      <c r="E8" s="23"/>
      <c r="F8" s="23"/>
      <c r="G8" s="23"/>
      <c r="H8" s="23"/>
    </row>
    <row r="9" spans="1:8" x14ac:dyDescent="0.25">
      <c r="A9" s="23"/>
      <c r="B9" s="23"/>
      <c r="C9" s="23"/>
      <c r="D9" s="23"/>
      <c r="E9" s="23"/>
      <c r="F9" s="23"/>
      <c r="G9" s="23"/>
      <c r="H9" s="23"/>
    </row>
    <row r="10" spans="1:8" x14ac:dyDescent="0.25">
      <c r="A10" s="23"/>
      <c r="B10" s="23"/>
      <c r="C10" s="23"/>
      <c r="D10" s="23"/>
      <c r="E10" s="23"/>
      <c r="F10" s="23"/>
      <c r="G10" s="23"/>
      <c r="H10" s="23"/>
    </row>
    <row r="11" spans="1:8" x14ac:dyDescent="0.25">
      <c r="A11" s="23"/>
      <c r="B11" s="23"/>
      <c r="C11" s="23"/>
      <c r="D11" s="23"/>
      <c r="E11" s="23"/>
      <c r="F11" s="23"/>
      <c r="G11" s="23"/>
      <c r="H11" s="23"/>
    </row>
    <row r="12" spans="1:8" x14ac:dyDescent="0.25">
      <c r="A12" s="23"/>
      <c r="B12" s="23"/>
      <c r="C12" s="23"/>
      <c r="D12" s="23"/>
      <c r="E12" s="23"/>
      <c r="F12" s="23"/>
      <c r="G12" s="23"/>
      <c r="H12" s="23"/>
    </row>
    <row r="13" spans="1:8" x14ac:dyDescent="0.25">
      <c r="A13" s="23"/>
      <c r="B13" s="23"/>
      <c r="C13" s="23"/>
      <c r="D13" s="23"/>
      <c r="E13" s="23"/>
      <c r="F13" s="23"/>
      <c r="G13" s="23"/>
      <c r="H13" s="23"/>
    </row>
    <row r="14" spans="1:8" x14ac:dyDescent="0.25">
      <c r="A14" s="23"/>
      <c r="B14" s="23"/>
      <c r="C14" s="23"/>
      <c r="D14" s="23"/>
      <c r="E14" s="23"/>
      <c r="F14" s="23"/>
      <c r="G14" s="23"/>
      <c r="H14" s="23"/>
    </row>
    <row r="15" spans="1:8" x14ac:dyDescent="0.25">
      <c r="A15" s="23"/>
      <c r="B15" s="23"/>
      <c r="C15" s="23"/>
      <c r="D15" s="23"/>
      <c r="E15" s="23"/>
      <c r="F15" s="23"/>
      <c r="G15" s="23"/>
      <c r="H15" s="23"/>
    </row>
    <row r="16" spans="1:8" x14ac:dyDescent="0.25">
      <c r="A16" s="23"/>
      <c r="B16" s="23"/>
      <c r="C16" s="23"/>
      <c r="D16" s="23"/>
      <c r="E16" s="23"/>
      <c r="F16" s="23"/>
      <c r="G16" s="23"/>
      <c r="H16" s="23"/>
    </row>
    <row r="17" spans="1:8" x14ac:dyDescent="0.25">
      <c r="A17" s="23"/>
      <c r="B17" s="23"/>
      <c r="C17" s="23"/>
      <c r="D17" s="23"/>
      <c r="E17" s="23"/>
      <c r="F17" s="23"/>
      <c r="G17" s="23"/>
      <c r="H17" s="23"/>
    </row>
    <row r="18" spans="1:8" x14ac:dyDescent="0.25">
      <c r="A18" s="23"/>
      <c r="B18" s="23"/>
      <c r="C18" s="23"/>
      <c r="D18" s="23"/>
      <c r="E18" s="23"/>
      <c r="F18" s="23"/>
      <c r="G18" s="23"/>
      <c r="H18" s="23"/>
    </row>
    <row r="19" spans="1:8" x14ac:dyDescent="0.25">
      <c r="A19" s="23"/>
      <c r="B19" s="23"/>
      <c r="C19" s="23"/>
      <c r="D19" s="23"/>
      <c r="E19" s="23"/>
      <c r="F19" s="23"/>
      <c r="G19" s="23"/>
      <c r="H19" s="23"/>
    </row>
    <row r="20" spans="1:8" ht="15.75" thickBot="1" x14ac:dyDescent="0.3">
      <c r="A20" s="23"/>
      <c r="B20" s="23"/>
      <c r="C20" s="23"/>
      <c r="D20" s="23"/>
      <c r="E20" s="23"/>
      <c r="F20" s="23"/>
      <c r="G20" s="23"/>
      <c r="H20" s="23"/>
    </row>
    <row r="21" spans="1:8" x14ac:dyDescent="0.25">
      <c r="A21" s="36" t="s">
        <v>49</v>
      </c>
      <c r="B21" s="37"/>
      <c r="C21" s="37"/>
      <c r="D21" s="37"/>
      <c r="E21" s="37"/>
      <c r="F21" s="37"/>
      <c r="G21" s="37"/>
      <c r="H21" s="38"/>
    </row>
    <row r="22" spans="1:8" ht="15.75" thickBot="1" x14ac:dyDescent="0.3">
      <c r="A22" s="39"/>
      <c r="B22" s="40"/>
      <c r="C22" s="40"/>
      <c r="D22" s="40"/>
      <c r="E22" s="40"/>
      <c r="F22" s="40"/>
      <c r="G22" s="40"/>
      <c r="H22" s="41"/>
    </row>
    <row r="23" spans="1:8" x14ac:dyDescent="0.25">
      <c r="A23" s="19" t="s">
        <v>62</v>
      </c>
      <c r="B23" s="1" t="s">
        <v>5</v>
      </c>
      <c r="C23" s="2" t="s">
        <v>36</v>
      </c>
      <c r="D23" s="2" t="s">
        <v>37</v>
      </c>
      <c r="E23" s="2" t="s">
        <v>8</v>
      </c>
      <c r="F23" s="2" t="s">
        <v>11</v>
      </c>
      <c r="G23" s="2" t="s">
        <v>43</v>
      </c>
      <c r="H23" s="3" t="s">
        <v>13</v>
      </c>
    </row>
    <row r="24" spans="1:8" x14ac:dyDescent="0.25">
      <c r="A24">
        <v>2</v>
      </c>
      <c r="B24" t="s">
        <v>3</v>
      </c>
      <c r="C24">
        <v>1</v>
      </c>
      <c r="D24">
        <v>2</v>
      </c>
      <c r="E24">
        <v>4</v>
      </c>
      <c r="F24">
        <v>3</v>
      </c>
      <c r="G24">
        <v>0</v>
      </c>
      <c r="H24">
        <f>SUM(Table28[[#This Row],[Logo Design]:[Intergrate Program]])</f>
        <v>10</v>
      </c>
    </row>
    <row r="25" spans="1:8" x14ac:dyDescent="0.25">
      <c r="A25">
        <v>2</v>
      </c>
      <c r="B25" t="s">
        <v>4</v>
      </c>
      <c r="C25">
        <v>2.5</v>
      </c>
      <c r="D25">
        <v>1</v>
      </c>
      <c r="E25">
        <v>2</v>
      </c>
      <c r="F25">
        <v>2</v>
      </c>
      <c r="G25">
        <v>0</v>
      </c>
      <c r="H25">
        <f>SUM(Table28[[#This Row],[Logo Design]:[Intergrate Program]])</f>
        <v>7.5</v>
      </c>
    </row>
    <row r="26" spans="1:8" x14ac:dyDescent="0.25">
      <c r="A26" s="23"/>
      <c r="B26" s="23"/>
      <c r="C26" s="23"/>
      <c r="D26" s="23"/>
      <c r="E26" s="23"/>
      <c r="F26" s="23"/>
      <c r="G26" s="23"/>
      <c r="H26" s="23"/>
    </row>
    <row r="27" spans="1:8" x14ac:dyDescent="0.25">
      <c r="A27" s="23"/>
      <c r="B27" s="23"/>
      <c r="C27" s="23"/>
      <c r="D27" s="23"/>
      <c r="E27" s="23"/>
      <c r="F27" s="23"/>
      <c r="G27" s="23"/>
      <c r="H27" s="23"/>
    </row>
    <row r="28" spans="1:8" x14ac:dyDescent="0.25">
      <c r="A28" s="23"/>
      <c r="B28" s="23"/>
      <c r="C28" s="23"/>
      <c r="D28" s="23"/>
      <c r="E28" s="23"/>
      <c r="F28" s="23"/>
      <c r="G28" s="23"/>
      <c r="H28" s="23"/>
    </row>
    <row r="29" spans="1:8" x14ac:dyDescent="0.25">
      <c r="A29" s="23"/>
      <c r="B29" s="23"/>
      <c r="C29" s="23"/>
      <c r="D29" s="23"/>
      <c r="E29" s="23"/>
      <c r="F29" s="23"/>
      <c r="G29" s="23"/>
      <c r="H29" s="23"/>
    </row>
    <row r="30" spans="1:8" x14ac:dyDescent="0.25">
      <c r="A30" s="23"/>
      <c r="B30" s="23"/>
      <c r="C30" s="23"/>
      <c r="D30" s="23"/>
      <c r="E30" s="23"/>
      <c r="F30" s="23"/>
      <c r="G30" s="23"/>
      <c r="H30" s="23"/>
    </row>
    <row r="31" spans="1:8" x14ac:dyDescent="0.25">
      <c r="A31" s="23"/>
      <c r="B31" s="23"/>
      <c r="C31" s="23"/>
      <c r="D31" s="23"/>
      <c r="E31" s="23"/>
      <c r="F31" s="23"/>
      <c r="G31" s="23"/>
      <c r="H31" s="23"/>
    </row>
    <row r="32" spans="1:8" x14ac:dyDescent="0.25">
      <c r="A32" s="23"/>
      <c r="B32" s="23"/>
      <c r="C32" s="23"/>
      <c r="D32" s="23"/>
      <c r="E32" s="23"/>
      <c r="F32" s="23"/>
      <c r="G32" s="23"/>
      <c r="H32" s="23"/>
    </row>
    <row r="33" spans="1:8" x14ac:dyDescent="0.25">
      <c r="A33" s="23"/>
      <c r="B33" s="23"/>
      <c r="C33" s="23"/>
      <c r="D33" s="23"/>
      <c r="E33" s="23"/>
      <c r="F33" s="23"/>
      <c r="G33" s="23"/>
      <c r="H33" s="23"/>
    </row>
    <row r="34" spans="1:8" x14ac:dyDescent="0.25">
      <c r="A34" s="23"/>
      <c r="B34" s="23"/>
      <c r="C34" s="23"/>
      <c r="D34" s="23"/>
      <c r="E34" s="23"/>
      <c r="F34" s="23"/>
      <c r="G34" s="23"/>
      <c r="H34" s="23"/>
    </row>
    <row r="35" spans="1:8" x14ac:dyDescent="0.25">
      <c r="A35" s="23"/>
      <c r="B35" s="23"/>
      <c r="C35" s="23"/>
      <c r="D35" s="23"/>
      <c r="E35" s="23"/>
      <c r="F35" s="23"/>
      <c r="G35" s="23"/>
      <c r="H35" s="23"/>
    </row>
    <row r="36" spans="1:8" x14ac:dyDescent="0.25">
      <c r="A36" s="23"/>
      <c r="B36" s="23"/>
      <c r="C36" s="23"/>
      <c r="D36" s="23"/>
      <c r="E36" s="23"/>
      <c r="F36" s="23"/>
      <c r="G36" s="23"/>
      <c r="H36" s="23"/>
    </row>
    <row r="37" spans="1:8" x14ac:dyDescent="0.25">
      <c r="A37" s="23"/>
      <c r="B37" s="23"/>
      <c r="C37" s="23"/>
      <c r="D37" s="23"/>
      <c r="E37" s="23"/>
      <c r="F37" s="23"/>
      <c r="G37" s="23"/>
      <c r="H37" s="23"/>
    </row>
    <row r="38" spans="1:8" x14ac:dyDescent="0.25">
      <c r="A38" s="23"/>
      <c r="B38" s="23"/>
      <c r="C38" s="23"/>
      <c r="D38" s="23"/>
      <c r="E38" s="23"/>
      <c r="F38" s="23"/>
      <c r="G38" s="23"/>
      <c r="H38" s="23"/>
    </row>
    <row r="39" spans="1:8" x14ac:dyDescent="0.25">
      <c r="A39" s="23"/>
      <c r="B39" s="23"/>
      <c r="C39" s="23"/>
      <c r="D39" s="23"/>
      <c r="E39" s="23"/>
      <c r="F39" s="23"/>
      <c r="G39" s="23"/>
      <c r="H39" s="23"/>
    </row>
    <row r="40" spans="1:8" x14ac:dyDescent="0.25">
      <c r="A40" s="23"/>
      <c r="B40" s="23"/>
      <c r="C40" s="23"/>
      <c r="D40" s="23"/>
      <c r="E40" s="23"/>
      <c r="F40" s="23"/>
      <c r="G40" s="23"/>
      <c r="H40" s="23"/>
    </row>
    <row r="41" spans="1:8" ht="15.75" thickBot="1" x14ac:dyDescent="0.3">
      <c r="A41" s="23"/>
      <c r="B41" s="23"/>
      <c r="C41" s="23"/>
      <c r="D41" s="23"/>
      <c r="E41" s="23"/>
      <c r="F41" s="23"/>
      <c r="G41" s="23"/>
      <c r="H41" s="23"/>
    </row>
    <row r="42" spans="1:8" ht="15" customHeight="1" x14ac:dyDescent="0.25">
      <c r="A42" s="36" t="s">
        <v>53</v>
      </c>
      <c r="B42" s="37"/>
      <c r="C42" s="37"/>
      <c r="D42" s="37"/>
      <c r="E42" s="37"/>
      <c r="F42" s="37"/>
      <c r="G42" s="37"/>
      <c r="H42" s="38"/>
    </row>
    <row r="43" spans="1:8" ht="15" customHeight="1" thickBot="1" x14ac:dyDescent="0.3">
      <c r="A43" s="39"/>
      <c r="B43" s="40"/>
      <c r="C43" s="40"/>
      <c r="D43" s="40"/>
      <c r="E43" s="40"/>
      <c r="F43" s="40"/>
      <c r="G43" s="40"/>
      <c r="H43" s="41"/>
    </row>
    <row r="44" spans="1:8" x14ac:dyDescent="0.25">
      <c r="A44" s="19" t="s">
        <v>61</v>
      </c>
      <c r="B44" s="1" t="s">
        <v>5</v>
      </c>
      <c r="C44" s="2" t="s">
        <v>36</v>
      </c>
      <c r="D44" s="2" t="s">
        <v>37</v>
      </c>
      <c r="E44" s="2" t="s">
        <v>8</v>
      </c>
      <c r="F44" s="2" t="s">
        <v>11</v>
      </c>
      <c r="G44" s="2" t="s">
        <v>43</v>
      </c>
      <c r="H44" s="3" t="s">
        <v>13</v>
      </c>
    </row>
    <row r="45" spans="1:8" x14ac:dyDescent="0.25">
      <c r="A45">
        <v>3</v>
      </c>
      <c r="B45" t="s">
        <v>3</v>
      </c>
      <c r="C45">
        <v>0</v>
      </c>
      <c r="D45">
        <v>1.5</v>
      </c>
      <c r="E45">
        <v>3</v>
      </c>
      <c r="F45">
        <v>2</v>
      </c>
      <c r="G45">
        <v>1</v>
      </c>
      <c r="H45">
        <f>SUM(Table2816[[#This Row],[Logo Design]:[Intergrate Program]])</f>
        <v>7.5</v>
      </c>
    </row>
    <row r="46" spans="1:8" x14ac:dyDescent="0.25">
      <c r="A46">
        <v>3</v>
      </c>
      <c r="B46" t="s">
        <v>4</v>
      </c>
      <c r="C46">
        <v>0</v>
      </c>
      <c r="D46">
        <v>1.5</v>
      </c>
      <c r="E46">
        <v>3</v>
      </c>
      <c r="F46">
        <v>0</v>
      </c>
      <c r="G46">
        <v>1</v>
      </c>
      <c r="H46">
        <f>SUM(Table2816[[#This Row],[Logo Design]:[Intergrate Program]])</f>
        <v>5.5</v>
      </c>
    </row>
    <row r="47" spans="1:8" x14ac:dyDescent="0.25">
      <c r="A47" s="23"/>
      <c r="B47" s="23"/>
      <c r="C47" s="23"/>
      <c r="D47" s="23"/>
      <c r="E47" s="23"/>
      <c r="F47" s="23"/>
      <c r="G47" s="23"/>
      <c r="H47" s="23"/>
    </row>
    <row r="48" spans="1:8" x14ac:dyDescent="0.25">
      <c r="A48" s="23"/>
      <c r="B48" s="23"/>
      <c r="C48" s="23"/>
      <c r="D48" s="23"/>
      <c r="E48" s="23"/>
      <c r="F48" s="23"/>
      <c r="G48" s="23"/>
      <c r="H48" s="23"/>
    </row>
    <row r="49" spans="1:8" x14ac:dyDescent="0.25">
      <c r="A49" s="23"/>
      <c r="B49" s="23"/>
      <c r="C49" s="23"/>
      <c r="D49" s="23"/>
      <c r="E49" s="23"/>
      <c r="F49" s="23"/>
      <c r="G49" s="23"/>
      <c r="H49" s="23"/>
    </row>
    <row r="50" spans="1:8" x14ac:dyDescent="0.25">
      <c r="A50" s="23"/>
      <c r="B50" s="23"/>
      <c r="C50" s="23"/>
      <c r="D50" s="23"/>
      <c r="E50" s="23"/>
      <c r="F50" s="23"/>
      <c r="G50" s="23"/>
      <c r="H50" s="23"/>
    </row>
    <row r="51" spans="1:8" x14ac:dyDescent="0.25">
      <c r="A51" s="23"/>
      <c r="B51" s="23"/>
      <c r="C51" s="23"/>
      <c r="D51" s="23"/>
      <c r="E51" s="23"/>
      <c r="F51" s="23"/>
      <c r="G51" s="23"/>
      <c r="H51" s="23"/>
    </row>
    <row r="52" spans="1:8" x14ac:dyDescent="0.25">
      <c r="A52" s="23"/>
      <c r="B52" s="23"/>
      <c r="C52" s="23"/>
      <c r="D52" s="23"/>
      <c r="E52" s="23"/>
      <c r="F52" s="23"/>
      <c r="G52" s="23"/>
      <c r="H52" s="23"/>
    </row>
    <row r="53" spans="1:8" x14ac:dyDescent="0.25">
      <c r="A53" s="23"/>
      <c r="B53" s="23"/>
      <c r="C53" s="23"/>
      <c r="D53" s="23"/>
      <c r="E53" s="23"/>
      <c r="F53" s="23"/>
      <c r="G53" s="23"/>
      <c r="H53" s="23"/>
    </row>
    <row r="54" spans="1:8" x14ac:dyDescent="0.25">
      <c r="A54" s="23"/>
      <c r="B54" s="23"/>
      <c r="C54" s="23"/>
      <c r="D54" s="23"/>
      <c r="E54" s="23"/>
      <c r="F54" s="23"/>
      <c r="G54" s="23"/>
      <c r="H54" s="23"/>
    </row>
    <row r="55" spans="1:8" x14ac:dyDescent="0.25">
      <c r="A55" s="23"/>
      <c r="B55" s="23"/>
      <c r="C55" s="23"/>
      <c r="D55" s="23"/>
      <c r="E55" s="23"/>
      <c r="F55" s="23"/>
      <c r="G55" s="23"/>
      <c r="H55" s="23"/>
    </row>
    <row r="56" spans="1:8" x14ac:dyDescent="0.25">
      <c r="A56" s="23"/>
      <c r="B56" s="23"/>
      <c r="C56" s="23"/>
      <c r="D56" s="23"/>
      <c r="E56" s="23"/>
      <c r="F56" s="23"/>
      <c r="G56" s="23"/>
      <c r="H56" s="23"/>
    </row>
    <row r="57" spans="1:8" x14ac:dyDescent="0.25">
      <c r="A57" s="23"/>
      <c r="B57" s="23"/>
      <c r="C57" s="23"/>
      <c r="D57" s="23"/>
      <c r="E57" s="23"/>
      <c r="F57" s="23"/>
      <c r="G57" s="23"/>
      <c r="H57" s="23"/>
    </row>
    <row r="58" spans="1:8" x14ac:dyDescent="0.25">
      <c r="A58" s="23"/>
      <c r="B58" s="23"/>
      <c r="C58" s="23"/>
      <c r="D58" s="23"/>
      <c r="E58" s="23"/>
      <c r="F58" s="23"/>
      <c r="G58" s="23"/>
      <c r="H58" s="23"/>
    </row>
    <row r="59" spans="1:8" x14ac:dyDescent="0.25">
      <c r="A59" s="23"/>
      <c r="B59" s="23"/>
      <c r="C59" s="23"/>
      <c r="D59" s="23"/>
      <c r="E59" s="23"/>
      <c r="F59" s="23"/>
      <c r="G59" s="23"/>
      <c r="H59" s="23"/>
    </row>
    <row r="60" spans="1:8" x14ac:dyDescent="0.25">
      <c r="A60" s="23"/>
      <c r="B60" s="23"/>
      <c r="C60" s="23"/>
      <c r="D60" s="23"/>
      <c r="E60" s="23"/>
      <c r="F60" s="23"/>
      <c r="G60" s="23"/>
      <c r="H60" s="23"/>
    </row>
    <row r="61" spans="1:8" ht="15.75" thickBot="1" x14ac:dyDescent="0.3">
      <c r="A61" s="23"/>
      <c r="B61" s="23"/>
      <c r="C61" s="23"/>
      <c r="D61" s="23"/>
      <c r="E61" s="23"/>
      <c r="F61" s="23"/>
      <c r="G61" s="23"/>
      <c r="H61" s="23"/>
    </row>
    <row r="62" spans="1:8" x14ac:dyDescent="0.25">
      <c r="A62" s="36" t="s">
        <v>57</v>
      </c>
      <c r="B62" s="37"/>
      <c r="C62" s="37"/>
      <c r="D62" s="37"/>
      <c r="E62" s="37"/>
      <c r="F62" s="37"/>
      <c r="G62" s="37"/>
      <c r="H62" s="38"/>
    </row>
    <row r="63" spans="1:8" ht="15.75" thickBot="1" x14ac:dyDescent="0.3">
      <c r="A63" s="39"/>
      <c r="B63" s="40"/>
      <c r="C63" s="40"/>
      <c r="D63" s="40"/>
      <c r="E63" s="40"/>
      <c r="F63" s="40"/>
      <c r="G63" s="40"/>
      <c r="H63" s="41"/>
    </row>
    <row r="64" spans="1:8" x14ac:dyDescent="0.25">
      <c r="A64" s="19" t="s">
        <v>60</v>
      </c>
      <c r="B64" s="1" t="s">
        <v>5</v>
      </c>
      <c r="C64" s="2" t="s">
        <v>36</v>
      </c>
      <c r="D64" s="2" t="s">
        <v>37</v>
      </c>
      <c r="E64" s="2" t="s">
        <v>8</v>
      </c>
      <c r="F64" s="2" t="s">
        <v>11</v>
      </c>
      <c r="G64" s="2" t="s">
        <v>43</v>
      </c>
      <c r="H64" s="3" t="s">
        <v>13</v>
      </c>
    </row>
    <row r="65" spans="1:8" x14ac:dyDescent="0.25">
      <c r="A65">
        <v>4</v>
      </c>
      <c r="B65" t="s">
        <v>3</v>
      </c>
      <c r="C65">
        <v>0</v>
      </c>
      <c r="D65">
        <v>1.5</v>
      </c>
      <c r="E65">
        <v>2</v>
      </c>
      <c r="F65">
        <v>1</v>
      </c>
      <c r="G65">
        <v>4</v>
      </c>
      <c r="H65">
        <f>SUM(Table281612[[#This Row],[Logo Design]:[Intergrate Program]])</f>
        <v>8.5</v>
      </c>
    </row>
    <row r="66" spans="1:8" x14ac:dyDescent="0.25">
      <c r="A66">
        <v>4</v>
      </c>
      <c r="B66" t="s">
        <v>4</v>
      </c>
      <c r="C66">
        <v>2</v>
      </c>
      <c r="D66">
        <v>1</v>
      </c>
      <c r="E66">
        <v>1</v>
      </c>
      <c r="F66">
        <v>0</v>
      </c>
      <c r="G66">
        <v>2</v>
      </c>
      <c r="H66">
        <f>SUM(Table281612[[#This Row],[Logo Design]:[Intergrate Program]])</f>
        <v>6</v>
      </c>
    </row>
    <row r="67" spans="1:8" x14ac:dyDescent="0.25">
      <c r="A67" s="23"/>
      <c r="B67" s="23"/>
      <c r="C67" s="23"/>
      <c r="D67" s="23"/>
      <c r="E67" s="23"/>
      <c r="F67" s="23"/>
      <c r="G67" s="23"/>
      <c r="H67" s="23"/>
    </row>
    <row r="68" spans="1:8" x14ac:dyDescent="0.25">
      <c r="A68" s="23"/>
      <c r="B68" s="23"/>
      <c r="C68" s="23"/>
      <c r="D68" s="23"/>
      <c r="E68" s="23"/>
      <c r="F68" s="23"/>
      <c r="G68" s="23"/>
      <c r="H68" s="23"/>
    </row>
    <row r="69" spans="1:8" x14ac:dyDescent="0.25">
      <c r="A69" s="23"/>
      <c r="B69" s="23"/>
      <c r="C69" s="23"/>
      <c r="D69" s="23"/>
      <c r="E69" s="23"/>
      <c r="F69" s="23"/>
      <c r="G69" s="23"/>
      <c r="H69" s="23"/>
    </row>
    <row r="70" spans="1:8" x14ac:dyDescent="0.25">
      <c r="A70" s="23"/>
      <c r="B70" s="23"/>
      <c r="C70" s="23"/>
      <c r="D70" s="23"/>
      <c r="E70" s="23"/>
      <c r="F70" s="23"/>
      <c r="G70" s="23"/>
      <c r="H70" s="23"/>
    </row>
    <row r="71" spans="1:8" x14ac:dyDescent="0.25">
      <c r="A71" s="23"/>
      <c r="B71" s="23"/>
      <c r="C71" s="23"/>
      <c r="D71" s="23"/>
      <c r="E71" s="23"/>
      <c r="F71" s="23"/>
      <c r="G71" s="23"/>
      <c r="H71" s="23"/>
    </row>
    <row r="72" spans="1:8" x14ac:dyDescent="0.25">
      <c r="A72" s="23"/>
      <c r="B72" s="23"/>
      <c r="C72" s="23"/>
      <c r="D72" s="23"/>
      <c r="E72" s="23"/>
      <c r="F72" s="23"/>
      <c r="G72" s="23"/>
      <c r="H72" s="23"/>
    </row>
    <row r="73" spans="1:8" x14ac:dyDescent="0.25">
      <c r="A73" s="23"/>
      <c r="B73" s="23"/>
      <c r="C73" s="23"/>
      <c r="D73" s="23"/>
      <c r="E73" s="23"/>
      <c r="F73" s="23"/>
      <c r="G73" s="23"/>
      <c r="H73" s="23"/>
    </row>
    <row r="74" spans="1:8" x14ac:dyDescent="0.25">
      <c r="A74" s="23"/>
      <c r="B74" s="23"/>
      <c r="C74" s="23"/>
      <c r="D74" s="23"/>
      <c r="E74" s="23"/>
      <c r="F74" s="23"/>
      <c r="G74" s="23"/>
      <c r="H74" s="23"/>
    </row>
    <row r="75" spans="1:8" x14ac:dyDescent="0.25">
      <c r="A75" s="23"/>
      <c r="B75" s="23"/>
      <c r="C75" s="23"/>
      <c r="D75" s="23"/>
      <c r="E75" s="23"/>
      <c r="F75" s="23"/>
      <c r="G75" s="23"/>
      <c r="H75" s="23"/>
    </row>
    <row r="76" spans="1:8" x14ac:dyDescent="0.25">
      <c r="A76" s="23"/>
      <c r="B76" s="23"/>
      <c r="C76" s="23"/>
      <c r="D76" s="23"/>
      <c r="E76" s="23"/>
      <c r="F76" s="23"/>
      <c r="G76" s="23"/>
      <c r="H76" s="23"/>
    </row>
    <row r="77" spans="1:8" x14ac:dyDescent="0.25">
      <c r="A77" s="23"/>
      <c r="B77" s="23"/>
      <c r="C77" s="23"/>
      <c r="D77" s="23"/>
      <c r="E77" s="23"/>
      <c r="F77" s="23"/>
      <c r="G77" s="23"/>
      <c r="H77" s="23"/>
    </row>
    <row r="78" spans="1:8" x14ac:dyDescent="0.25">
      <c r="A78" s="23"/>
      <c r="B78" s="23"/>
      <c r="C78" s="23"/>
      <c r="D78" s="23"/>
      <c r="E78" s="23"/>
      <c r="F78" s="23"/>
      <c r="G78" s="23"/>
      <c r="H78" s="23"/>
    </row>
    <row r="79" spans="1:8" x14ac:dyDescent="0.25">
      <c r="A79" s="23"/>
      <c r="B79" s="23"/>
      <c r="C79" s="23"/>
      <c r="D79" s="23"/>
      <c r="E79" s="23"/>
      <c r="F79" s="23"/>
      <c r="G79" s="23"/>
      <c r="H79" s="23"/>
    </row>
    <row r="80" spans="1:8" x14ac:dyDescent="0.25">
      <c r="A80" s="23"/>
      <c r="B80" s="23"/>
      <c r="C80" s="23"/>
      <c r="D80" s="23"/>
      <c r="E80" s="23"/>
      <c r="F80" s="23"/>
      <c r="G80" s="23"/>
      <c r="H80" s="23"/>
    </row>
    <row r="81" spans="1:8" ht="15.75" thickBot="1" x14ac:dyDescent="0.3">
      <c r="A81" s="23"/>
      <c r="B81" s="23"/>
      <c r="C81" s="23"/>
      <c r="D81" s="23"/>
      <c r="E81" s="23"/>
      <c r="F81" s="23"/>
      <c r="G81" s="23"/>
      <c r="H81" s="23"/>
    </row>
    <row r="82" spans="1:8" ht="15" customHeight="1" x14ac:dyDescent="0.25">
      <c r="A82" s="36" t="s">
        <v>58</v>
      </c>
      <c r="B82" s="37"/>
      <c r="C82" s="37"/>
      <c r="D82" s="37"/>
      <c r="E82" s="37"/>
      <c r="F82" s="37"/>
      <c r="G82" s="37"/>
      <c r="H82" s="38"/>
    </row>
    <row r="83" spans="1:8" ht="15.75" customHeight="1" thickBot="1" x14ac:dyDescent="0.3">
      <c r="A83" s="39"/>
      <c r="B83" s="40"/>
      <c r="C83" s="40"/>
      <c r="D83" s="40"/>
      <c r="E83" s="40"/>
      <c r="F83" s="40"/>
      <c r="G83" s="40"/>
      <c r="H83" s="41"/>
    </row>
    <row r="84" spans="1:8" x14ac:dyDescent="0.25">
      <c r="A84" s="19" t="s">
        <v>59</v>
      </c>
      <c r="B84" s="1" t="s">
        <v>5</v>
      </c>
      <c r="C84" s="2" t="s">
        <v>36</v>
      </c>
      <c r="D84" s="2" t="s">
        <v>37</v>
      </c>
      <c r="E84" s="2" t="s">
        <v>8</v>
      </c>
      <c r="F84" s="2" t="s">
        <v>11</v>
      </c>
      <c r="G84" s="2" t="s">
        <v>43</v>
      </c>
      <c r="H84" s="3" t="s">
        <v>13</v>
      </c>
    </row>
    <row r="85" spans="1:8" x14ac:dyDescent="0.25">
      <c r="A85">
        <v>5</v>
      </c>
      <c r="B85" t="s">
        <v>3</v>
      </c>
      <c r="C85">
        <v>0</v>
      </c>
      <c r="D85">
        <v>3</v>
      </c>
      <c r="E85">
        <v>2</v>
      </c>
      <c r="F85">
        <v>1</v>
      </c>
      <c r="G85">
        <v>2</v>
      </c>
      <c r="H85">
        <f>SUM(Table28161227[[#This Row],[Logo Design]:[Intergrate Program]])</f>
        <v>8</v>
      </c>
    </row>
    <row r="86" spans="1:8" x14ac:dyDescent="0.25">
      <c r="A86">
        <v>5</v>
      </c>
      <c r="B86" t="s">
        <v>4</v>
      </c>
      <c r="C86">
        <v>0</v>
      </c>
      <c r="D86">
        <v>2</v>
      </c>
      <c r="E86">
        <v>1</v>
      </c>
      <c r="F86">
        <v>1</v>
      </c>
      <c r="G86">
        <v>0</v>
      </c>
      <c r="H86">
        <f>SUM(Table28161227[[#This Row],[Logo Design]:[Intergrate Program]])</f>
        <v>4</v>
      </c>
    </row>
    <row r="87" spans="1:8" x14ac:dyDescent="0.25">
      <c r="A87" s="23"/>
      <c r="B87" s="23"/>
      <c r="C87" s="23"/>
      <c r="D87" s="23"/>
      <c r="E87" s="23"/>
      <c r="F87" s="23"/>
      <c r="G87" s="23"/>
      <c r="H87" s="23"/>
    </row>
    <row r="88" spans="1:8" x14ac:dyDescent="0.25">
      <c r="A88" s="23"/>
      <c r="B88" s="23"/>
      <c r="C88" s="23"/>
      <c r="D88" s="23"/>
      <c r="E88" s="23"/>
      <c r="F88" s="23"/>
      <c r="G88" s="23"/>
      <c r="H88" s="23"/>
    </row>
    <row r="89" spans="1:8" x14ac:dyDescent="0.25">
      <c r="A89" s="23"/>
      <c r="B89" s="23"/>
      <c r="C89" s="23"/>
      <c r="D89" s="23"/>
      <c r="E89" s="23"/>
      <c r="F89" s="23"/>
      <c r="G89" s="23"/>
      <c r="H89" s="23"/>
    </row>
    <row r="90" spans="1:8" x14ac:dyDescent="0.25">
      <c r="A90" s="23"/>
      <c r="B90" s="23"/>
      <c r="C90" s="23"/>
      <c r="D90" s="23"/>
      <c r="E90" s="23"/>
      <c r="F90" s="23"/>
      <c r="G90" s="23"/>
      <c r="H90" s="23"/>
    </row>
    <row r="91" spans="1:8" x14ac:dyDescent="0.25">
      <c r="A91" s="23"/>
      <c r="B91" s="23"/>
      <c r="C91" s="23"/>
      <c r="D91" s="23"/>
      <c r="E91" s="23"/>
      <c r="F91" s="23"/>
      <c r="G91" s="23"/>
      <c r="H91" s="23"/>
    </row>
    <row r="92" spans="1:8" x14ac:dyDescent="0.25">
      <c r="A92" s="23"/>
      <c r="B92" s="23"/>
      <c r="C92" s="23"/>
      <c r="D92" s="23"/>
      <c r="E92" s="23"/>
      <c r="F92" s="23"/>
      <c r="G92" s="23"/>
      <c r="H92" s="23"/>
    </row>
    <row r="93" spans="1:8" x14ac:dyDescent="0.25">
      <c r="A93" s="23"/>
      <c r="B93" s="23"/>
      <c r="C93" s="23"/>
      <c r="D93" s="23"/>
      <c r="E93" s="23"/>
      <c r="F93" s="23"/>
      <c r="G93" s="23"/>
      <c r="H93" s="23"/>
    </row>
    <row r="94" spans="1:8" x14ac:dyDescent="0.25">
      <c r="A94" s="23"/>
      <c r="B94" s="23"/>
      <c r="C94" s="23"/>
      <c r="D94" s="23"/>
      <c r="E94" s="23"/>
      <c r="F94" s="23"/>
      <c r="G94" s="23"/>
      <c r="H94" s="23"/>
    </row>
    <row r="95" spans="1:8" x14ac:dyDescent="0.25">
      <c r="A95" s="23"/>
      <c r="B95" s="23"/>
      <c r="C95" s="23"/>
      <c r="D95" s="23"/>
      <c r="E95" s="23"/>
      <c r="F95" s="23"/>
      <c r="G95" s="23"/>
      <c r="H95" s="23"/>
    </row>
    <row r="96" spans="1:8" x14ac:dyDescent="0.25">
      <c r="A96" s="23"/>
      <c r="B96" s="23"/>
      <c r="C96" s="23"/>
      <c r="D96" s="23"/>
      <c r="E96" s="23"/>
      <c r="F96" s="23"/>
      <c r="G96" s="23"/>
      <c r="H96" s="23"/>
    </row>
    <row r="97" spans="1:9" x14ac:dyDescent="0.25">
      <c r="A97" s="23"/>
      <c r="B97" s="23"/>
      <c r="C97" s="23"/>
      <c r="D97" s="23"/>
      <c r="E97" s="23"/>
      <c r="F97" s="23"/>
      <c r="G97" s="23"/>
      <c r="H97" s="23"/>
      <c r="I97" s="35"/>
    </row>
    <row r="98" spans="1:9" x14ac:dyDescent="0.25">
      <c r="A98" s="23"/>
      <c r="B98" s="23"/>
      <c r="C98" s="23"/>
      <c r="D98" s="23"/>
      <c r="E98" s="23"/>
      <c r="F98" s="23"/>
      <c r="G98" s="23"/>
      <c r="H98" s="23"/>
      <c r="I98" s="35"/>
    </row>
    <row r="99" spans="1:9" x14ac:dyDescent="0.25">
      <c r="A99" s="23"/>
      <c r="B99" s="23"/>
      <c r="C99" s="23"/>
      <c r="D99" s="23"/>
      <c r="E99" s="23"/>
      <c r="F99" s="23"/>
      <c r="G99" s="23"/>
      <c r="H99" s="23"/>
      <c r="I99" s="35"/>
    </row>
    <row r="100" spans="1:9" x14ac:dyDescent="0.25">
      <c r="A100" s="23"/>
      <c r="B100" s="23"/>
      <c r="C100" s="23"/>
      <c r="D100" s="23"/>
      <c r="E100" s="23"/>
      <c r="F100" s="23"/>
      <c r="G100" s="23"/>
      <c r="H100" s="23"/>
      <c r="I100" s="35"/>
    </row>
    <row r="101" spans="1:9" ht="15.75" thickBot="1" x14ac:dyDescent="0.3">
      <c r="A101" s="23"/>
      <c r="B101" s="23"/>
      <c r="C101" s="23"/>
      <c r="D101" s="23"/>
      <c r="E101" s="23"/>
      <c r="F101" s="23"/>
      <c r="G101" s="23"/>
      <c r="H101" s="23"/>
      <c r="I101" s="35"/>
    </row>
    <row r="102" spans="1:9" x14ac:dyDescent="0.25">
      <c r="A102" s="36" t="s">
        <v>52</v>
      </c>
      <c r="B102" s="37"/>
      <c r="C102" s="37"/>
      <c r="D102" s="37"/>
      <c r="E102" s="37"/>
      <c r="F102" s="37"/>
      <c r="G102" s="37"/>
      <c r="H102" s="38"/>
    </row>
    <row r="103" spans="1:9" ht="15.75" thickBot="1" x14ac:dyDescent="0.3">
      <c r="A103" s="39"/>
      <c r="B103" s="40"/>
      <c r="C103" s="40"/>
      <c r="D103" s="40"/>
      <c r="E103" s="40"/>
      <c r="F103" s="40"/>
      <c r="G103" s="40"/>
      <c r="H103" s="41"/>
    </row>
    <row r="104" spans="1:9" x14ac:dyDescent="0.25">
      <c r="A104" s="19" t="s">
        <v>40</v>
      </c>
      <c r="B104" s="1" t="s">
        <v>5</v>
      </c>
      <c r="C104" s="2" t="s">
        <v>36</v>
      </c>
      <c r="D104" s="2" t="s">
        <v>37</v>
      </c>
      <c r="E104" s="2" t="s">
        <v>8</v>
      </c>
      <c r="F104" s="2" t="s">
        <v>11</v>
      </c>
      <c r="G104" s="2" t="s">
        <v>43</v>
      </c>
      <c r="H104" s="3" t="s">
        <v>13</v>
      </c>
    </row>
    <row r="105" spans="1:9" x14ac:dyDescent="0.25">
      <c r="B105" t="s">
        <v>3</v>
      </c>
      <c r="C105">
        <f t="shared" ref="C105:C106" si="0">SUM(C4,C24,C45,C65,C85)</f>
        <v>1</v>
      </c>
      <c r="D105">
        <f t="shared" ref="D105:D106" si="1">SUM(D4,D24,D44,D65,D85)</f>
        <v>10.5</v>
      </c>
      <c r="E105">
        <f t="shared" ref="E105:E106" si="2">SUM(E4,E24,E45,E65,E85)</f>
        <v>13</v>
      </c>
      <c r="F105">
        <f t="shared" ref="F105:F106" si="3">SUM(F4,F24,F45,F65,F85)</f>
        <v>10</v>
      </c>
      <c r="G105">
        <f t="shared" ref="G105:G106" si="4">SUM(G24,G4,G45,G65,G85)</f>
        <v>7</v>
      </c>
      <c r="H105">
        <f>SUM(Table2810[[#This Row],[Logo Design]:[Intergrate Program]])</f>
        <v>41.5</v>
      </c>
    </row>
    <row r="106" spans="1:9" x14ac:dyDescent="0.25">
      <c r="B106" t="s">
        <v>4</v>
      </c>
      <c r="C106">
        <f t="shared" si="0"/>
        <v>7</v>
      </c>
      <c r="D106">
        <f t="shared" si="1"/>
        <v>5.5</v>
      </c>
      <c r="E106">
        <f t="shared" si="2"/>
        <v>7</v>
      </c>
      <c r="F106">
        <f t="shared" si="3"/>
        <v>6</v>
      </c>
      <c r="G106">
        <f t="shared" si="4"/>
        <v>3</v>
      </c>
      <c r="H106">
        <f>SUM(Table2810[[#This Row],[Logo Design]:[Intergrate Program]])</f>
        <v>28.5</v>
      </c>
    </row>
  </sheetData>
  <mergeCells count="6">
    <mergeCell ref="A21:H22"/>
    <mergeCell ref="A102:H103"/>
    <mergeCell ref="A1:H2"/>
    <mergeCell ref="A42:H43"/>
    <mergeCell ref="A62:H63"/>
    <mergeCell ref="A82:H83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815B-28DE-4B2E-A7ED-060AA7DF882E}">
  <dimension ref="A1:I108"/>
  <sheetViews>
    <sheetView topLeftCell="A77" workbookViewId="0">
      <selection activeCell="I106" sqref="I106"/>
    </sheetView>
  </sheetViews>
  <sheetFormatPr defaultRowHeight="15" x14ac:dyDescent="0.25"/>
  <cols>
    <col min="2" max="2" width="19.42578125" customWidth="1"/>
    <col min="3" max="3" width="24.140625" customWidth="1"/>
    <col min="4" max="4" width="26.5703125" customWidth="1"/>
    <col min="5" max="5" width="17.5703125" customWidth="1"/>
    <col min="6" max="6" width="17.140625" customWidth="1"/>
    <col min="7" max="7" width="25.140625" customWidth="1"/>
    <col min="8" max="8" width="16.28515625" customWidth="1"/>
    <col min="9" max="9" width="17.85546875" customWidth="1"/>
  </cols>
  <sheetData>
    <row r="1" spans="1:9" x14ac:dyDescent="0.25">
      <c r="A1" s="42" t="s">
        <v>48</v>
      </c>
      <c r="B1" s="42"/>
      <c r="C1" s="42"/>
      <c r="D1" s="42"/>
      <c r="E1" s="42"/>
      <c r="F1" s="42"/>
      <c r="G1" s="42"/>
      <c r="H1" s="42"/>
      <c r="I1" s="42"/>
    </row>
    <row r="2" spans="1:9" x14ac:dyDescent="0.25">
      <c r="A2" s="42"/>
      <c r="B2" s="42"/>
      <c r="C2" s="42"/>
      <c r="D2" s="42"/>
      <c r="E2" s="42"/>
      <c r="F2" s="42"/>
      <c r="G2" s="42"/>
      <c r="H2" s="42"/>
      <c r="I2" s="42"/>
    </row>
    <row r="3" spans="1:9" x14ac:dyDescent="0.25">
      <c r="A3" s="10" t="s">
        <v>41</v>
      </c>
      <c r="B3" s="9" t="s">
        <v>5</v>
      </c>
      <c r="C3" s="10" t="s">
        <v>7</v>
      </c>
      <c r="D3" s="10" t="s">
        <v>10</v>
      </c>
      <c r="E3" s="10" t="s">
        <v>11</v>
      </c>
      <c r="F3" s="10" t="s">
        <v>12</v>
      </c>
      <c r="G3" s="10" t="s">
        <v>14</v>
      </c>
      <c r="H3" s="11" t="s">
        <v>45</v>
      </c>
      <c r="I3" s="11" t="s">
        <v>13</v>
      </c>
    </row>
    <row r="4" spans="1:9" x14ac:dyDescent="0.25">
      <c r="A4" s="5">
        <v>1</v>
      </c>
      <c r="B4" s="5" t="s">
        <v>44</v>
      </c>
      <c r="C4" s="6">
        <v>2</v>
      </c>
      <c r="D4" s="6">
        <v>0</v>
      </c>
      <c r="E4" s="6">
        <v>4</v>
      </c>
      <c r="F4" s="6">
        <v>3</v>
      </c>
      <c r="G4" s="6">
        <v>3</v>
      </c>
      <c r="H4" s="4"/>
      <c r="I4" s="4">
        <f>SUM(Table4[[#This Row],[Database Planning]:[Agenda Design &amp; Status Report]])</f>
        <v>12</v>
      </c>
    </row>
    <row r="5" spans="1:9" x14ac:dyDescent="0.25">
      <c r="A5" s="7">
        <v>1</v>
      </c>
      <c r="B5" s="7" t="s">
        <v>0</v>
      </c>
      <c r="C5" s="8">
        <v>2</v>
      </c>
      <c r="D5" s="8">
        <v>0.75</v>
      </c>
      <c r="E5" s="8">
        <v>4</v>
      </c>
      <c r="F5" s="8">
        <v>4</v>
      </c>
      <c r="G5" s="8">
        <v>1.5</v>
      </c>
      <c r="H5" s="22"/>
      <c r="I5" s="4">
        <f>SUM(Table4[[#This Row],[Database Planning]:[Agenda Design &amp; Status Report]])</f>
        <v>12.25</v>
      </c>
    </row>
    <row r="6" spans="1:9" x14ac:dyDescent="0.25">
      <c r="A6" s="23"/>
      <c r="B6" s="23"/>
      <c r="C6" s="23"/>
      <c r="D6" s="23"/>
      <c r="E6" s="23"/>
      <c r="F6" s="23"/>
      <c r="G6" s="23"/>
      <c r="H6" s="23"/>
      <c r="I6" s="23"/>
    </row>
    <row r="7" spans="1:9" x14ac:dyDescent="0.25">
      <c r="A7" s="23"/>
      <c r="B7" s="23"/>
      <c r="C7" s="23"/>
      <c r="D7" s="23"/>
      <c r="E7" s="23"/>
      <c r="F7" s="23"/>
      <c r="G7" s="23"/>
      <c r="H7" s="23"/>
      <c r="I7" s="23"/>
    </row>
    <row r="8" spans="1:9" x14ac:dyDescent="0.25">
      <c r="A8" s="23"/>
      <c r="B8" s="23"/>
      <c r="C8" s="23"/>
      <c r="D8" s="23"/>
      <c r="E8" s="23"/>
      <c r="F8" s="23"/>
      <c r="G8" s="23"/>
      <c r="H8" s="23"/>
      <c r="I8" s="23"/>
    </row>
    <row r="9" spans="1:9" x14ac:dyDescent="0.25">
      <c r="A9" s="23"/>
      <c r="B9" s="23"/>
      <c r="C9" s="23"/>
      <c r="D9" s="23"/>
      <c r="E9" s="23"/>
      <c r="F9" s="23"/>
      <c r="G9" s="23"/>
      <c r="H9" s="23"/>
      <c r="I9" s="23"/>
    </row>
    <row r="10" spans="1:9" x14ac:dyDescent="0.25">
      <c r="A10" s="23"/>
      <c r="B10" s="23"/>
      <c r="C10" s="23"/>
      <c r="D10" s="23"/>
      <c r="E10" s="23"/>
      <c r="F10" s="23"/>
      <c r="G10" s="23"/>
      <c r="H10" s="23"/>
      <c r="I10" s="23"/>
    </row>
    <row r="11" spans="1:9" x14ac:dyDescent="0.25">
      <c r="A11" s="23"/>
      <c r="B11" s="23"/>
      <c r="C11" s="23"/>
      <c r="D11" s="23"/>
      <c r="E11" s="23"/>
      <c r="F11" s="23"/>
      <c r="G11" s="23"/>
      <c r="H11" s="23"/>
      <c r="I11" s="23"/>
    </row>
    <row r="12" spans="1:9" x14ac:dyDescent="0.25">
      <c r="A12" s="23"/>
      <c r="B12" s="23"/>
      <c r="C12" s="23"/>
      <c r="D12" s="23"/>
      <c r="E12" s="23"/>
      <c r="F12" s="23"/>
      <c r="G12" s="23"/>
      <c r="H12" s="23"/>
      <c r="I12" s="23"/>
    </row>
    <row r="13" spans="1:9" x14ac:dyDescent="0.25">
      <c r="A13" s="23"/>
      <c r="B13" s="23"/>
      <c r="C13" s="23"/>
      <c r="D13" s="23"/>
      <c r="E13" s="23"/>
      <c r="F13" s="23"/>
      <c r="G13" s="23"/>
      <c r="H13" s="23"/>
      <c r="I13" s="23"/>
    </row>
    <row r="14" spans="1:9" x14ac:dyDescent="0.25">
      <c r="A14" s="23"/>
      <c r="B14" s="23"/>
      <c r="C14" s="23"/>
      <c r="D14" s="23"/>
      <c r="E14" s="23"/>
      <c r="F14" s="23"/>
      <c r="G14" s="23"/>
      <c r="H14" s="23"/>
      <c r="I14" s="23"/>
    </row>
    <row r="15" spans="1:9" x14ac:dyDescent="0.25">
      <c r="A15" s="23"/>
      <c r="B15" s="23"/>
      <c r="C15" s="23"/>
      <c r="D15" s="23"/>
      <c r="E15" s="23"/>
      <c r="F15" s="23"/>
      <c r="G15" s="23"/>
      <c r="H15" s="23"/>
      <c r="I15" s="23"/>
    </row>
    <row r="16" spans="1:9" x14ac:dyDescent="0.25">
      <c r="A16" s="23"/>
      <c r="B16" s="23"/>
      <c r="C16" s="23"/>
      <c r="D16" s="23"/>
      <c r="E16" s="23"/>
      <c r="F16" s="23"/>
      <c r="G16" s="23"/>
      <c r="H16" s="23"/>
      <c r="I16" s="23"/>
    </row>
    <row r="17" spans="1:9" x14ac:dyDescent="0.25">
      <c r="A17" s="23"/>
      <c r="B17" s="23"/>
      <c r="C17" s="23"/>
      <c r="D17" s="23"/>
      <c r="E17" s="23"/>
      <c r="F17" s="23"/>
      <c r="G17" s="23"/>
      <c r="H17" s="23"/>
      <c r="I17" s="23"/>
    </row>
    <row r="18" spans="1:9" x14ac:dyDescent="0.25">
      <c r="A18" s="23"/>
      <c r="B18" s="23"/>
      <c r="C18" s="23"/>
      <c r="D18" s="23"/>
      <c r="E18" s="23"/>
      <c r="F18" s="23"/>
      <c r="G18" s="23"/>
      <c r="H18" s="23"/>
      <c r="I18" s="23"/>
    </row>
    <row r="19" spans="1:9" x14ac:dyDescent="0.25">
      <c r="A19" s="23"/>
      <c r="B19" s="23"/>
      <c r="C19" s="23"/>
      <c r="D19" s="23"/>
      <c r="E19" s="23"/>
      <c r="F19" s="23"/>
      <c r="G19" s="23"/>
      <c r="H19" s="23"/>
      <c r="I19" s="23"/>
    </row>
    <row r="20" spans="1:9" x14ac:dyDescent="0.25">
      <c r="A20" s="23"/>
      <c r="B20" s="23"/>
      <c r="C20" s="23"/>
      <c r="D20" s="23"/>
      <c r="E20" s="23"/>
      <c r="F20" s="23"/>
      <c r="G20" s="23"/>
      <c r="H20" s="23"/>
      <c r="I20" s="23"/>
    </row>
    <row r="21" spans="1:9" ht="15" customHeight="1" x14ac:dyDescent="0.25">
      <c r="A21" s="42" t="s">
        <v>49</v>
      </c>
      <c r="B21" s="42"/>
      <c r="C21" s="42"/>
      <c r="D21" s="42"/>
      <c r="E21" s="42"/>
      <c r="F21" s="42"/>
      <c r="G21" s="42"/>
      <c r="H21" s="42"/>
      <c r="I21" s="42"/>
    </row>
    <row r="22" spans="1:9" ht="15" customHeight="1" x14ac:dyDescent="0.25">
      <c r="A22" s="42"/>
      <c r="B22" s="42"/>
      <c r="C22" s="42"/>
      <c r="D22" s="42"/>
      <c r="E22" s="42"/>
      <c r="F22" s="42"/>
      <c r="G22" s="42"/>
      <c r="H22" s="42"/>
      <c r="I22" s="42"/>
    </row>
    <row r="23" spans="1:9" x14ac:dyDescent="0.25">
      <c r="A23" s="10" t="s">
        <v>41</v>
      </c>
      <c r="B23" s="9" t="s">
        <v>5</v>
      </c>
      <c r="C23" s="10" t="s">
        <v>7</v>
      </c>
      <c r="D23" s="10" t="s">
        <v>10</v>
      </c>
      <c r="E23" s="10" t="s">
        <v>11</v>
      </c>
      <c r="F23" s="10" t="s">
        <v>12</v>
      </c>
      <c r="G23" s="10" t="s">
        <v>14</v>
      </c>
      <c r="H23" s="11" t="s">
        <v>45</v>
      </c>
      <c r="I23" s="11" t="s">
        <v>13</v>
      </c>
    </row>
    <row r="24" spans="1:9" x14ac:dyDescent="0.25">
      <c r="A24" s="5">
        <v>2</v>
      </c>
      <c r="B24" s="5" t="s">
        <v>44</v>
      </c>
      <c r="C24" s="6"/>
      <c r="D24" s="6">
        <v>0.5</v>
      </c>
      <c r="E24" s="6">
        <v>2</v>
      </c>
      <c r="F24" s="6">
        <v>5</v>
      </c>
      <c r="G24" s="6">
        <v>4</v>
      </c>
      <c r="H24" s="4"/>
      <c r="I24" s="4">
        <f>SUM(Table413[[#This Row],[Database Planning]:[Technical Manual]])</f>
        <v>11.5</v>
      </c>
    </row>
    <row r="25" spans="1:9" x14ac:dyDescent="0.25">
      <c r="A25" s="7">
        <v>2</v>
      </c>
      <c r="B25" s="7" t="s">
        <v>0</v>
      </c>
      <c r="C25" s="8"/>
      <c r="D25" s="8">
        <v>1</v>
      </c>
      <c r="E25" s="8">
        <v>2</v>
      </c>
      <c r="F25" s="8">
        <v>1</v>
      </c>
      <c r="G25" s="8">
        <v>4</v>
      </c>
      <c r="H25" s="22">
        <v>8</v>
      </c>
      <c r="I25" s="4">
        <f>SUM(Table413[[#This Row],[Database Planning]:[Technical Manual]])</f>
        <v>16</v>
      </c>
    </row>
    <row r="26" spans="1:9" x14ac:dyDescent="0.25">
      <c r="A26" s="23"/>
      <c r="B26" s="23"/>
      <c r="C26" s="23"/>
      <c r="D26" s="23"/>
      <c r="E26" s="23"/>
      <c r="F26" s="23"/>
      <c r="G26" s="23"/>
      <c r="H26" s="23"/>
      <c r="I26" s="23"/>
    </row>
    <row r="27" spans="1:9" x14ac:dyDescent="0.25">
      <c r="A27" s="23"/>
      <c r="B27" s="23"/>
      <c r="C27" s="23"/>
      <c r="D27" s="23"/>
      <c r="E27" s="23"/>
      <c r="F27" s="23"/>
      <c r="G27" s="23"/>
      <c r="H27" s="23"/>
      <c r="I27" s="23"/>
    </row>
    <row r="28" spans="1:9" x14ac:dyDescent="0.25">
      <c r="A28" s="23"/>
      <c r="B28" s="23"/>
      <c r="C28" s="23"/>
      <c r="D28" s="23"/>
      <c r="E28" s="23"/>
      <c r="F28" s="23"/>
      <c r="G28" s="23"/>
      <c r="H28" s="23"/>
      <c r="I28" s="23"/>
    </row>
    <row r="29" spans="1:9" x14ac:dyDescent="0.25">
      <c r="A29" s="23"/>
      <c r="B29" s="23"/>
      <c r="C29" s="23"/>
      <c r="D29" s="23"/>
      <c r="E29" s="23"/>
      <c r="F29" s="23"/>
      <c r="G29" s="23"/>
      <c r="H29" s="23"/>
      <c r="I29" s="23"/>
    </row>
    <row r="30" spans="1:9" x14ac:dyDescent="0.25">
      <c r="A30" s="23"/>
      <c r="B30" s="23"/>
      <c r="C30" s="23"/>
      <c r="D30" s="23"/>
      <c r="E30" s="23"/>
      <c r="F30" s="23"/>
      <c r="G30" s="23"/>
      <c r="H30" s="23"/>
      <c r="I30" s="23"/>
    </row>
    <row r="31" spans="1:9" x14ac:dyDescent="0.25">
      <c r="A31" s="23"/>
      <c r="B31" s="23"/>
      <c r="C31" s="23"/>
      <c r="D31" s="23"/>
      <c r="E31" s="23"/>
      <c r="F31" s="23"/>
      <c r="G31" s="23"/>
      <c r="H31" s="23"/>
      <c r="I31" s="23"/>
    </row>
    <row r="32" spans="1:9" x14ac:dyDescent="0.25">
      <c r="A32" s="23"/>
      <c r="B32" s="23"/>
      <c r="C32" s="23"/>
      <c r="D32" s="23"/>
      <c r="E32" s="23"/>
      <c r="F32" s="23"/>
      <c r="G32" s="23"/>
      <c r="H32" s="23"/>
      <c r="I32" s="23"/>
    </row>
    <row r="33" spans="1:9" x14ac:dyDescent="0.25">
      <c r="A33" s="23"/>
      <c r="B33" s="23"/>
      <c r="C33" s="23"/>
      <c r="D33" s="23"/>
      <c r="E33" s="23"/>
      <c r="F33" s="23"/>
      <c r="G33" s="23"/>
      <c r="H33" s="23"/>
      <c r="I33" s="23"/>
    </row>
    <row r="34" spans="1:9" x14ac:dyDescent="0.25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/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/>
      <c r="B40" s="23"/>
      <c r="C40" s="23"/>
      <c r="D40" s="23"/>
      <c r="E40" s="23"/>
      <c r="F40" s="23"/>
      <c r="G40" s="23"/>
      <c r="H40" s="23"/>
      <c r="I40" s="23"/>
    </row>
    <row r="41" spans="1:9" ht="15" customHeight="1" x14ac:dyDescent="0.25">
      <c r="A41" s="42" t="s">
        <v>53</v>
      </c>
      <c r="B41" s="42"/>
      <c r="C41" s="42"/>
      <c r="D41" s="42"/>
      <c r="E41" s="42"/>
      <c r="F41" s="42"/>
      <c r="G41" s="42"/>
      <c r="H41" s="42"/>
      <c r="I41" s="42"/>
    </row>
    <row r="42" spans="1:9" ht="15" customHeight="1" x14ac:dyDescent="0.25">
      <c r="A42" s="42"/>
      <c r="B42" s="42"/>
      <c r="C42" s="42"/>
      <c r="D42" s="42"/>
      <c r="E42" s="42"/>
      <c r="F42" s="42"/>
      <c r="G42" s="42"/>
      <c r="H42" s="42"/>
      <c r="I42" s="42"/>
    </row>
    <row r="43" spans="1:9" x14ac:dyDescent="0.25">
      <c r="A43" s="10" t="s">
        <v>41</v>
      </c>
      <c r="B43" s="9" t="s">
        <v>5</v>
      </c>
      <c r="C43" s="10" t="s">
        <v>46</v>
      </c>
      <c r="D43" s="10" t="s">
        <v>10</v>
      </c>
      <c r="E43" s="10" t="s">
        <v>11</v>
      </c>
      <c r="F43" s="10" t="s">
        <v>12</v>
      </c>
      <c r="G43" s="10" t="s">
        <v>14</v>
      </c>
      <c r="H43" s="11" t="s">
        <v>45</v>
      </c>
      <c r="I43" s="11" t="s">
        <v>13</v>
      </c>
    </row>
    <row r="44" spans="1:9" x14ac:dyDescent="0.25">
      <c r="A44" s="5">
        <v>3</v>
      </c>
      <c r="B44" s="5" t="s">
        <v>44</v>
      </c>
      <c r="C44" s="6">
        <v>2</v>
      </c>
      <c r="D44" s="6">
        <v>0</v>
      </c>
      <c r="E44" s="6">
        <v>3</v>
      </c>
      <c r="F44" s="6">
        <v>2</v>
      </c>
      <c r="G44" s="6">
        <v>4</v>
      </c>
      <c r="H44" s="4">
        <v>4</v>
      </c>
      <c r="I44" s="4">
        <f>SUM(Table41314[[#This Row],[Database Propagation]:[Technical Manual]])</f>
        <v>15</v>
      </c>
    </row>
    <row r="45" spans="1:9" x14ac:dyDescent="0.25">
      <c r="A45" s="7">
        <v>3</v>
      </c>
      <c r="B45" s="7" t="s">
        <v>0</v>
      </c>
      <c r="C45" s="8">
        <v>3</v>
      </c>
      <c r="D45" s="8">
        <v>0</v>
      </c>
      <c r="E45" s="8">
        <v>3</v>
      </c>
      <c r="F45" s="8">
        <v>0</v>
      </c>
      <c r="G45" s="8">
        <v>4</v>
      </c>
      <c r="H45" s="22">
        <v>4</v>
      </c>
      <c r="I45" s="4">
        <f>SUM(Table41314[[#This Row],[Database Propagation]:[Technical Manual]])</f>
        <v>14</v>
      </c>
    </row>
    <row r="46" spans="1:9" x14ac:dyDescent="0.25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3"/>
      <c r="B53" s="23"/>
      <c r="C53" s="23"/>
      <c r="D53" s="23"/>
      <c r="E53" s="23"/>
      <c r="F53" s="23"/>
      <c r="G53" s="23"/>
      <c r="H53" s="23"/>
      <c r="I53" s="23"/>
    </row>
    <row r="54" spans="1:9" x14ac:dyDescent="0.25">
      <c r="A54" s="23"/>
      <c r="B54" s="23"/>
      <c r="C54" s="23"/>
      <c r="D54" s="23"/>
      <c r="E54" s="23"/>
      <c r="F54" s="23"/>
      <c r="G54" s="23"/>
      <c r="H54" s="23"/>
      <c r="I54" s="23"/>
    </row>
    <row r="55" spans="1:9" x14ac:dyDescent="0.25">
      <c r="A55" s="23"/>
      <c r="B55" s="23"/>
      <c r="C55" s="23"/>
      <c r="D55" s="23"/>
      <c r="E55" s="23"/>
      <c r="F55" s="23"/>
      <c r="G55" s="23"/>
      <c r="H55" s="23"/>
      <c r="I55" s="23"/>
    </row>
    <row r="56" spans="1:9" x14ac:dyDescent="0.25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25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25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25">
      <c r="A60" s="23"/>
      <c r="B60" s="23"/>
      <c r="C60" s="23"/>
      <c r="D60" s="23"/>
      <c r="E60" s="23"/>
      <c r="F60" s="23"/>
      <c r="G60" s="23"/>
      <c r="H60" s="23"/>
      <c r="I60" s="23"/>
    </row>
    <row r="61" spans="1:9" ht="15" customHeight="1" x14ac:dyDescent="0.25">
      <c r="A61" s="42" t="s">
        <v>57</v>
      </c>
      <c r="B61" s="42"/>
      <c r="C61" s="42"/>
      <c r="D61" s="42"/>
      <c r="E61" s="42"/>
      <c r="F61" s="42"/>
      <c r="G61" s="42"/>
      <c r="H61" s="42"/>
      <c r="I61" s="42"/>
    </row>
    <row r="62" spans="1:9" ht="15" customHeight="1" x14ac:dyDescent="0.25">
      <c r="A62" s="42"/>
      <c r="B62" s="42"/>
      <c r="C62" s="42"/>
      <c r="D62" s="42"/>
      <c r="E62" s="42"/>
      <c r="F62" s="42"/>
      <c r="G62" s="42"/>
      <c r="H62" s="42"/>
      <c r="I62" s="42"/>
    </row>
    <row r="63" spans="1:9" x14ac:dyDescent="0.25">
      <c r="A63" s="10" t="s">
        <v>41</v>
      </c>
      <c r="B63" s="9" t="s">
        <v>5</v>
      </c>
      <c r="C63" s="10" t="s">
        <v>46</v>
      </c>
      <c r="D63" s="10" t="s">
        <v>10</v>
      </c>
      <c r="E63" s="10" t="s">
        <v>11</v>
      </c>
      <c r="F63" s="10" t="s">
        <v>12</v>
      </c>
      <c r="G63" s="10" t="s">
        <v>14</v>
      </c>
      <c r="H63" s="11" t="s">
        <v>45</v>
      </c>
      <c r="I63" s="11" t="s">
        <v>13</v>
      </c>
    </row>
    <row r="64" spans="1:9" x14ac:dyDescent="0.25">
      <c r="A64" s="5">
        <v>4</v>
      </c>
      <c r="B64" s="5" t="s">
        <v>44</v>
      </c>
      <c r="C64" s="6">
        <v>2.5</v>
      </c>
      <c r="D64" s="6">
        <v>0</v>
      </c>
      <c r="E64" s="6">
        <v>1.5</v>
      </c>
      <c r="F64" s="6">
        <v>1</v>
      </c>
      <c r="G64" s="6">
        <v>2</v>
      </c>
      <c r="H64" s="4">
        <v>0.5</v>
      </c>
      <c r="I64" s="4">
        <f>SUM(Table4131415[[#This Row],[Database Propagation]:[Technical Manual]])</f>
        <v>7.5</v>
      </c>
    </row>
    <row r="65" spans="1:9" x14ac:dyDescent="0.25">
      <c r="A65" s="7">
        <v>4</v>
      </c>
      <c r="B65" s="7" t="s">
        <v>0</v>
      </c>
      <c r="C65" s="8">
        <v>3</v>
      </c>
      <c r="D65" s="8">
        <v>0</v>
      </c>
      <c r="E65" s="8">
        <v>0.5</v>
      </c>
      <c r="F65" s="8">
        <v>0</v>
      </c>
      <c r="G65" s="8">
        <v>1</v>
      </c>
      <c r="H65" s="22">
        <v>3</v>
      </c>
      <c r="I65" s="4">
        <f>SUM(Table4131415[[#This Row],[Database Propagation]:[Technical Manual]])</f>
        <v>7.5</v>
      </c>
    </row>
    <row r="66" spans="1:9" x14ac:dyDescent="0.25">
      <c r="A66" s="23"/>
      <c r="B66" s="23"/>
      <c r="C66" s="23"/>
      <c r="D66" s="23"/>
      <c r="E66" s="23"/>
      <c r="F66" s="23"/>
      <c r="G66" s="23"/>
      <c r="H66" s="23"/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23"/>
      <c r="B68" s="23"/>
      <c r="C68" s="23"/>
      <c r="D68" s="23"/>
      <c r="E68" s="23"/>
      <c r="F68" s="23"/>
      <c r="G68" s="23"/>
      <c r="H68" s="23"/>
      <c r="I68" s="23"/>
    </row>
    <row r="69" spans="1:9" x14ac:dyDescent="0.25">
      <c r="A69" s="23"/>
      <c r="B69" s="23"/>
      <c r="C69" s="23"/>
      <c r="D69" s="23"/>
      <c r="E69" s="23"/>
      <c r="F69" s="23"/>
      <c r="G69" s="23"/>
      <c r="H69" s="23"/>
      <c r="I69" s="23"/>
    </row>
    <row r="70" spans="1:9" x14ac:dyDescent="0.25">
      <c r="A70" s="23"/>
      <c r="B70" s="23"/>
      <c r="C70" s="23"/>
      <c r="D70" s="23"/>
      <c r="E70" s="23"/>
      <c r="F70" s="23"/>
      <c r="G70" s="23"/>
      <c r="H70" s="23"/>
      <c r="I70" s="23"/>
    </row>
    <row r="71" spans="1:9" x14ac:dyDescent="0.25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25">
      <c r="A72" s="23"/>
      <c r="B72" s="23"/>
      <c r="C72" s="23"/>
      <c r="D72" s="23"/>
      <c r="E72" s="23"/>
      <c r="F72" s="23"/>
      <c r="G72" s="23"/>
      <c r="H72" s="23"/>
      <c r="I72" s="23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  <row r="74" spans="1:9" x14ac:dyDescent="0.25">
      <c r="A74" s="23"/>
      <c r="B74" s="23"/>
      <c r="C74" s="23"/>
      <c r="D74" s="23"/>
      <c r="E74" s="23"/>
      <c r="F74" s="23"/>
      <c r="G74" s="23"/>
      <c r="H74" s="23"/>
      <c r="I74" s="23"/>
    </row>
    <row r="75" spans="1:9" x14ac:dyDescent="0.25">
      <c r="A75" s="23"/>
      <c r="B75" s="23"/>
      <c r="C75" s="23"/>
      <c r="D75" s="23"/>
      <c r="E75" s="23"/>
      <c r="F75" s="23"/>
      <c r="G75" s="23"/>
      <c r="H75" s="23"/>
      <c r="I75" s="23"/>
    </row>
    <row r="76" spans="1:9" x14ac:dyDescent="0.25">
      <c r="A76" s="23"/>
      <c r="B76" s="23"/>
      <c r="C76" s="23"/>
      <c r="D76" s="23"/>
      <c r="E76" s="23"/>
      <c r="F76" s="23"/>
      <c r="G76" s="23"/>
      <c r="H76" s="23"/>
      <c r="I76" s="23"/>
    </row>
    <row r="77" spans="1:9" x14ac:dyDescent="0.25">
      <c r="A77" s="23"/>
      <c r="B77" s="23"/>
      <c r="C77" s="23"/>
      <c r="D77" s="23"/>
      <c r="E77" s="23"/>
      <c r="F77" s="23"/>
      <c r="G77" s="23"/>
      <c r="H77" s="23"/>
      <c r="I77" s="23"/>
    </row>
    <row r="78" spans="1:9" x14ac:dyDescent="0.25">
      <c r="A78" s="23"/>
      <c r="B78" s="23"/>
      <c r="C78" s="23"/>
      <c r="D78" s="23"/>
      <c r="E78" s="23"/>
      <c r="F78" s="23"/>
      <c r="G78" s="23"/>
      <c r="H78" s="23"/>
      <c r="I78" s="23"/>
    </row>
    <row r="79" spans="1:9" x14ac:dyDescent="0.25">
      <c r="A79" s="23"/>
      <c r="B79" s="23"/>
      <c r="C79" s="23"/>
      <c r="D79" s="23"/>
      <c r="E79" s="23"/>
      <c r="F79" s="23"/>
      <c r="G79" s="23"/>
      <c r="H79" s="23"/>
      <c r="I79" s="23"/>
    </row>
    <row r="80" spans="1:9" x14ac:dyDescent="0.25">
      <c r="D80" s="23"/>
      <c r="E80" s="23"/>
      <c r="F80" s="23"/>
      <c r="G80" s="23"/>
      <c r="H80" s="23"/>
      <c r="I80" s="23"/>
    </row>
    <row r="81" spans="1:9" x14ac:dyDescent="0.25">
      <c r="D81" s="23"/>
      <c r="E81" s="23"/>
      <c r="F81" s="23"/>
      <c r="G81" s="23"/>
      <c r="H81" s="23"/>
      <c r="I81" s="23"/>
    </row>
    <row r="82" spans="1:9" ht="15" customHeight="1" x14ac:dyDescent="0.25">
      <c r="A82" s="42" t="s">
        <v>58</v>
      </c>
      <c r="B82" s="42"/>
      <c r="C82" s="42"/>
      <c r="D82" s="42"/>
      <c r="E82" s="42"/>
      <c r="F82" s="42"/>
      <c r="G82" s="42"/>
      <c r="H82" s="42"/>
      <c r="I82" s="42"/>
    </row>
    <row r="83" spans="1:9" ht="15" customHeight="1" x14ac:dyDescent="0.25">
      <c r="A83" s="42"/>
      <c r="B83" s="42"/>
      <c r="C83" s="42"/>
      <c r="D83" s="42"/>
      <c r="E83" s="42"/>
      <c r="F83" s="42"/>
      <c r="G83" s="42"/>
      <c r="H83" s="42"/>
      <c r="I83" s="42"/>
    </row>
    <row r="84" spans="1:9" x14ac:dyDescent="0.25">
      <c r="A84" s="10" t="s">
        <v>41</v>
      </c>
      <c r="B84" s="9" t="s">
        <v>5</v>
      </c>
      <c r="C84" s="10" t="s">
        <v>46</v>
      </c>
      <c r="D84" s="10" t="s">
        <v>10</v>
      </c>
      <c r="E84" s="10" t="s">
        <v>11</v>
      </c>
      <c r="F84" s="10" t="s">
        <v>12</v>
      </c>
      <c r="G84" s="10" t="s">
        <v>14</v>
      </c>
      <c r="H84" s="11" t="s">
        <v>45</v>
      </c>
      <c r="I84" s="11" t="s">
        <v>13</v>
      </c>
    </row>
    <row r="85" spans="1:9" x14ac:dyDescent="0.25">
      <c r="A85" s="5">
        <v>5</v>
      </c>
      <c r="B85" s="5" t="s">
        <v>44</v>
      </c>
      <c r="C85" s="6">
        <v>0</v>
      </c>
      <c r="D85" s="6">
        <v>0</v>
      </c>
      <c r="E85" s="6">
        <v>2</v>
      </c>
      <c r="F85" s="6">
        <v>0</v>
      </c>
      <c r="G85" s="6">
        <v>2</v>
      </c>
      <c r="H85" s="4">
        <v>3</v>
      </c>
      <c r="I85" s="4">
        <f>SUM(Table413141520[[#This Row],[Database Propagation]:[Technical Manual]])</f>
        <v>7</v>
      </c>
    </row>
    <row r="86" spans="1:9" x14ac:dyDescent="0.25">
      <c r="A86" s="7">
        <v>5</v>
      </c>
      <c r="B86" s="7" t="s">
        <v>0</v>
      </c>
      <c r="C86" s="8">
        <v>0</v>
      </c>
      <c r="D86" s="8">
        <v>0</v>
      </c>
      <c r="E86" s="8">
        <v>2</v>
      </c>
      <c r="F86" s="8">
        <v>0</v>
      </c>
      <c r="G86" s="8">
        <v>2</v>
      </c>
      <c r="H86" s="22">
        <v>6</v>
      </c>
      <c r="I86" s="4">
        <f>SUM(Table413141520[[#This Row],[Database Propagation]:[Technical Manual]])</f>
        <v>10</v>
      </c>
    </row>
    <row r="87" spans="1:9" x14ac:dyDescent="0.25">
      <c r="A87" s="23"/>
      <c r="B87" s="23"/>
      <c r="C87" s="23"/>
      <c r="D87" s="23"/>
      <c r="E87" s="23"/>
      <c r="F87" s="23"/>
      <c r="G87" s="23"/>
      <c r="H87" s="23"/>
      <c r="I87" s="23"/>
    </row>
    <row r="88" spans="1:9" x14ac:dyDescent="0.25">
      <c r="A88" s="23"/>
      <c r="B88" s="23"/>
      <c r="C88" s="23"/>
      <c r="D88" s="23"/>
      <c r="E88" s="23"/>
      <c r="F88" s="23"/>
      <c r="G88" s="23"/>
      <c r="H88" s="23"/>
      <c r="I88" s="23"/>
    </row>
    <row r="89" spans="1:9" x14ac:dyDescent="0.25">
      <c r="A89" s="23"/>
      <c r="B89" s="23"/>
      <c r="C89" s="23"/>
      <c r="D89" s="23"/>
      <c r="E89" s="23"/>
      <c r="F89" s="23"/>
      <c r="G89" s="23"/>
      <c r="H89" s="23"/>
      <c r="I89" s="23"/>
    </row>
    <row r="90" spans="1:9" x14ac:dyDescent="0.25">
      <c r="A90" s="23"/>
      <c r="B90" s="23"/>
      <c r="C90" s="23"/>
      <c r="D90" s="23"/>
      <c r="E90" s="23"/>
      <c r="F90" s="23"/>
      <c r="G90" s="23"/>
      <c r="H90" s="23"/>
      <c r="I90" s="23"/>
    </row>
    <row r="91" spans="1:9" x14ac:dyDescent="0.25">
      <c r="A91" s="23"/>
      <c r="B91" s="23"/>
      <c r="C91" s="23"/>
      <c r="D91" s="23"/>
      <c r="E91" s="23"/>
      <c r="F91" s="23"/>
      <c r="G91" s="23"/>
      <c r="H91" s="23"/>
      <c r="I91" s="23"/>
    </row>
    <row r="92" spans="1:9" x14ac:dyDescent="0.25">
      <c r="A92" s="23"/>
      <c r="B92" s="23"/>
      <c r="C92" s="23"/>
      <c r="D92" s="23"/>
      <c r="E92" s="23"/>
      <c r="F92" s="23"/>
      <c r="G92" s="23"/>
      <c r="H92" s="23"/>
      <c r="I92" s="23"/>
    </row>
    <row r="93" spans="1:9" x14ac:dyDescent="0.25">
      <c r="A93" s="23"/>
      <c r="B93" s="23"/>
      <c r="C93" s="23"/>
      <c r="D93" s="23"/>
      <c r="E93" s="23"/>
      <c r="F93" s="23"/>
      <c r="G93" s="23"/>
      <c r="H93" s="23"/>
      <c r="I93" s="23"/>
    </row>
    <row r="94" spans="1:9" x14ac:dyDescent="0.25">
      <c r="A94" s="23"/>
      <c r="B94" s="23"/>
      <c r="C94" s="23"/>
      <c r="D94" s="23"/>
      <c r="E94" s="23"/>
      <c r="F94" s="23"/>
      <c r="G94" s="23"/>
      <c r="H94" s="23"/>
      <c r="I94" s="23"/>
    </row>
    <row r="95" spans="1:9" x14ac:dyDescent="0.25">
      <c r="A95" s="23"/>
      <c r="B95" s="23"/>
      <c r="C95" s="23"/>
      <c r="D95" s="23"/>
      <c r="E95" s="23"/>
      <c r="F95" s="23"/>
      <c r="G95" s="23"/>
      <c r="H95" s="23"/>
      <c r="I95" s="23"/>
    </row>
    <row r="96" spans="1:9" x14ac:dyDescent="0.25">
      <c r="A96" s="23"/>
      <c r="B96" s="23"/>
      <c r="C96" s="23"/>
      <c r="D96" s="23"/>
      <c r="E96" s="23"/>
      <c r="F96" s="23"/>
      <c r="G96" s="23"/>
      <c r="H96" s="23"/>
      <c r="I96" s="23"/>
    </row>
    <row r="97" spans="1:9" x14ac:dyDescent="0.25">
      <c r="A97" s="23"/>
      <c r="B97" s="23"/>
      <c r="C97" s="23"/>
      <c r="D97" s="23"/>
      <c r="E97" s="23"/>
      <c r="F97" s="23"/>
      <c r="G97" s="23"/>
      <c r="H97" s="23"/>
      <c r="I97" s="23"/>
    </row>
    <row r="98" spans="1:9" x14ac:dyDescent="0.25">
      <c r="A98" s="23"/>
      <c r="B98" s="23"/>
      <c r="C98" s="23"/>
      <c r="D98" s="23"/>
      <c r="E98" s="23"/>
      <c r="F98" s="23"/>
      <c r="G98" s="23"/>
      <c r="H98" s="23"/>
      <c r="I98" s="23"/>
    </row>
    <row r="99" spans="1:9" x14ac:dyDescent="0.25">
      <c r="A99" s="23"/>
      <c r="B99" s="23"/>
      <c r="C99" s="23"/>
      <c r="D99" s="23"/>
      <c r="E99" s="23"/>
      <c r="F99" s="23"/>
      <c r="G99" s="23"/>
      <c r="H99" s="23"/>
      <c r="I99" s="23"/>
    </row>
    <row r="100" spans="1:9" x14ac:dyDescent="0.25">
      <c r="A100" s="23"/>
      <c r="B100" s="23"/>
      <c r="C100" s="23"/>
      <c r="D100" s="23"/>
      <c r="E100" s="23"/>
      <c r="F100" s="23"/>
      <c r="G100" s="23"/>
      <c r="H100" s="23"/>
      <c r="I100" s="23"/>
    </row>
    <row r="101" spans="1:9" x14ac:dyDescent="0.25">
      <c r="A101" s="23"/>
      <c r="B101" s="23"/>
      <c r="C101" s="23"/>
      <c r="D101" s="23"/>
      <c r="E101" s="23"/>
      <c r="F101" s="23"/>
      <c r="G101" s="23"/>
      <c r="H101" s="23"/>
      <c r="I101" s="23"/>
    </row>
    <row r="102" spans="1:9" ht="15" customHeight="1" x14ac:dyDescent="0.25">
      <c r="A102" s="42" t="s">
        <v>50</v>
      </c>
      <c r="B102" s="42"/>
      <c r="C102" s="42"/>
      <c r="D102" s="42"/>
      <c r="E102" s="42"/>
      <c r="F102" s="42"/>
      <c r="G102" s="42"/>
      <c r="H102" s="42"/>
      <c r="I102" s="42"/>
    </row>
    <row r="103" spans="1:9" ht="15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</row>
    <row r="104" spans="1:9" ht="15" customHeight="1" x14ac:dyDescent="0.25">
      <c r="A104" s="42"/>
      <c r="B104" s="42"/>
      <c r="C104" s="42"/>
      <c r="D104" s="42"/>
      <c r="E104" s="42"/>
      <c r="F104" s="42"/>
      <c r="G104" s="42"/>
      <c r="H104" s="42"/>
      <c r="I104" s="42"/>
    </row>
    <row r="105" spans="1:9" x14ac:dyDescent="0.25">
      <c r="A105" s="10" t="s">
        <v>40</v>
      </c>
      <c r="B105" s="9" t="s">
        <v>5</v>
      </c>
      <c r="C105" s="10" t="s">
        <v>47</v>
      </c>
      <c r="D105" s="10" t="s">
        <v>10</v>
      </c>
      <c r="E105" s="10" t="s">
        <v>11</v>
      </c>
      <c r="F105" s="10" t="s">
        <v>12</v>
      </c>
      <c r="G105" s="10" t="s">
        <v>14</v>
      </c>
      <c r="H105" s="11" t="s">
        <v>45</v>
      </c>
      <c r="I105" s="11" t="s">
        <v>13</v>
      </c>
    </row>
    <row r="106" spans="1:9" x14ac:dyDescent="0.25">
      <c r="A106" s="5"/>
      <c r="B106" s="5" t="s">
        <v>44</v>
      </c>
      <c r="C106" s="6">
        <f t="shared" ref="C106:C107" si="0">SUM(C4,C24, C44,C64,C85)</f>
        <v>6.5</v>
      </c>
      <c r="D106" s="6">
        <f t="shared" ref="D106:D107" si="1">SUM(D4,D24, D44,D64,D85)</f>
        <v>0.5</v>
      </c>
      <c r="E106" s="6">
        <f t="shared" ref="E106:E107" si="2">SUM(E4,E24, E44,E64,E85)</f>
        <v>12.5</v>
      </c>
      <c r="F106" s="6">
        <f t="shared" ref="F106:F107" si="3">SUM(F4,F24,F44,F64,F85)</f>
        <v>11</v>
      </c>
      <c r="G106" s="6">
        <f t="shared" ref="G106:G107" si="4">SUM(G4,G24,G44,G64,G85)</f>
        <v>15</v>
      </c>
      <c r="H106" s="4">
        <f t="shared" ref="H106:H107" si="5">SUM(H4,H24,H44,H64,H85)</f>
        <v>7.5</v>
      </c>
      <c r="I106" s="4">
        <f>SUM(Table4132[[#This Row],[Database]:[Technical Manual]])</f>
        <v>53</v>
      </c>
    </row>
    <row r="107" spans="1:9" ht="14.45" customHeight="1" x14ac:dyDescent="0.25">
      <c r="A107" s="7"/>
      <c r="B107" s="7" t="s">
        <v>0</v>
      </c>
      <c r="C107" s="8">
        <f t="shared" si="0"/>
        <v>8</v>
      </c>
      <c r="D107" s="8">
        <f t="shared" si="1"/>
        <v>1.75</v>
      </c>
      <c r="E107" s="8">
        <f t="shared" si="2"/>
        <v>11.5</v>
      </c>
      <c r="F107" s="8">
        <f t="shared" si="3"/>
        <v>5</v>
      </c>
      <c r="G107" s="8">
        <f t="shared" si="4"/>
        <v>12.5</v>
      </c>
      <c r="H107" s="22">
        <f t="shared" si="5"/>
        <v>21</v>
      </c>
      <c r="I107" s="4">
        <f>SUM(Table4132[[#This Row],[Database]:[Technical Manual]])</f>
        <v>59.75</v>
      </c>
    </row>
    <row r="108" spans="1:9" ht="14.45" customHeight="1" x14ac:dyDescent="0.25"/>
  </sheetData>
  <mergeCells count="6">
    <mergeCell ref="A102:I104"/>
    <mergeCell ref="A1:I2"/>
    <mergeCell ref="A21:I22"/>
    <mergeCell ref="A41:I42"/>
    <mergeCell ref="A61:I62"/>
    <mergeCell ref="A82:I83"/>
  </mergeCells>
  <pageMargins left="0.7" right="0.7" top="0.75" bottom="0.75" header="0.3" footer="0.3"/>
  <pageSetup orientation="portrait" horizontalDpi="0" verticalDpi="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60FB-B056-408C-BECE-09AB06CD691E}">
  <dimension ref="A1:E17"/>
  <sheetViews>
    <sheetView workbookViewId="0">
      <selection activeCell="B3" sqref="B3"/>
    </sheetView>
  </sheetViews>
  <sheetFormatPr defaultRowHeight="15" x14ac:dyDescent="0.25"/>
  <cols>
    <col min="1" max="1" width="10.42578125" customWidth="1"/>
    <col min="2" max="2" width="31.5703125" customWidth="1"/>
    <col min="3" max="3" width="17.7109375" style="14" customWidth="1"/>
  </cols>
  <sheetData>
    <row r="1" spans="1:5" x14ac:dyDescent="0.25">
      <c r="A1" s="18" t="s">
        <v>34</v>
      </c>
      <c r="B1" s="17"/>
      <c r="C1" s="13"/>
      <c r="D1" s="13"/>
      <c r="E1" s="13"/>
    </row>
    <row r="2" spans="1:5" x14ac:dyDescent="0.25">
      <c r="A2" s="16" t="s">
        <v>32</v>
      </c>
      <c r="B2" s="16" t="s">
        <v>30</v>
      </c>
    </row>
    <row r="3" spans="1:5" x14ac:dyDescent="0.25">
      <c r="A3" t="s">
        <v>15</v>
      </c>
      <c r="B3" s="12" t="s">
        <v>35</v>
      </c>
    </row>
    <row r="4" spans="1:5" x14ac:dyDescent="0.25">
      <c r="A4" t="s">
        <v>16</v>
      </c>
      <c r="B4" s="12" t="s">
        <v>35</v>
      </c>
    </row>
    <row r="5" spans="1:5" x14ac:dyDescent="0.25">
      <c r="A5" t="s">
        <v>17</v>
      </c>
      <c r="B5" s="12" t="s">
        <v>35</v>
      </c>
    </row>
    <row r="6" spans="1:5" x14ac:dyDescent="0.25">
      <c r="A6" t="s">
        <v>18</v>
      </c>
    </row>
    <row r="7" spans="1:5" x14ac:dyDescent="0.25">
      <c r="A7" t="s">
        <v>19</v>
      </c>
    </row>
    <row r="8" spans="1:5" x14ac:dyDescent="0.25">
      <c r="A8" t="s">
        <v>20</v>
      </c>
    </row>
    <row r="9" spans="1:5" x14ac:dyDescent="0.25">
      <c r="A9" t="s">
        <v>21</v>
      </c>
    </row>
    <row r="10" spans="1:5" x14ac:dyDescent="0.25">
      <c r="A10" t="s">
        <v>22</v>
      </c>
    </row>
    <row r="11" spans="1:5" x14ac:dyDescent="0.25">
      <c r="A11" t="s">
        <v>23</v>
      </c>
    </row>
    <row r="12" spans="1:5" x14ac:dyDescent="0.25">
      <c r="A12" t="s">
        <v>24</v>
      </c>
    </row>
    <row r="13" spans="1:5" x14ac:dyDescent="0.25">
      <c r="A13" t="s">
        <v>25</v>
      </c>
    </row>
    <row r="14" spans="1:5" x14ac:dyDescent="0.25">
      <c r="A14" t="s">
        <v>26</v>
      </c>
    </row>
    <row r="15" spans="1:5" x14ac:dyDescent="0.25">
      <c r="A15" t="s">
        <v>27</v>
      </c>
    </row>
    <row r="16" spans="1:5" x14ac:dyDescent="0.25">
      <c r="A16" t="s">
        <v>28</v>
      </c>
    </row>
    <row r="17" spans="1:1" x14ac:dyDescent="0.25">
      <c r="A17" t="s"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C880-0D2F-4C58-B2DB-CAD630DFD75A}">
  <dimension ref="A1:E17"/>
  <sheetViews>
    <sheetView workbookViewId="0">
      <selection activeCell="B5" sqref="B5"/>
    </sheetView>
  </sheetViews>
  <sheetFormatPr defaultRowHeight="15" x14ac:dyDescent="0.25"/>
  <cols>
    <col min="1" max="1" width="16.42578125" customWidth="1"/>
    <col min="2" max="2" width="30.42578125" customWidth="1"/>
    <col min="3" max="3" width="18.5703125" style="14" customWidth="1"/>
  </cols>
  <sheetData>
    <row r="1" spans="1:5" x14ac:dyDescent="0.25">
      <c r="A1" s="17" t="s">
        <v>33</v>
      </c>
      <c r="B1" s="17"/>
      <c r="C1" s="17"/>
      <c r="D1" s="17"/>
      <c r="E1" s="17"/>
    </row>
    <row r="2" spans="1:5" x14ac:dyDescent="0.25">
      <c r="A2" s="16" t="s">
        <v>32</v>
      </c>
      <c r="B2" s="16" t="s">
        <v>30</v>
      </c>
    </row>
    <row r="3" spans="1:5" x14ac:dyDescent="0.25">
      <c r="A3" t="s">
        <v>15</v>
      </c>
      <c r="B3" s="12">
        <v>0.05</v>
      </c>
    </row>
    <row r="4" spans="1:5" x14ac:dyDescent="0.25">
      <c r="A4" t="s">
        <v>16</v>
      </c>
      <c r="B4" s="12">
        <v>0.1</v>
      </c>
    </row>
    <row r="5" spans="1:5" x14ac:dyDescent="0.25">
      <c r="A5" t="s">
        <v>17</v>
      </c>
      <c r="B5" s="12" t="s">
        <v>35</v>
      </c>
    </row>
    <row r="6" spans="1:5" x14ac:dyDescent="0.25">
      <c r="A6" t="s">
        <v>18</v>
      </c>
    </row>
    <row r="7" spans="1:5" x14ac:dyDescent="0.25">
      <c r="A7" t="s">
        <v>19</v>
      </c>
    </row>
    <row r="8" spans="1:5" x14ac:dyDescent="0.25">
      <c r="A8" t="s">
        <v>20</v>
      </c>
    </row>
    <row r="9" spans="1:5" x14ac:dyDescent="0.25">
      <c r="A9" t="s">
        <v>21</v>
      </c>
    </row>
    <row r="10" spans="1:5" x14ac:dyDescent="0.25">
      <c r="A10" t="s">
        <v>22</v>
      </c>
    </row>
    <row r="11" spans="1:5" x14ac:dyDescent="0.25">
      <c r="A11" t="s">
        <v>23</v>
      </c>
    </row>
    <row r="12" spans="1:5" x14ac:dyDescent="0.25">
      <c r="A12" t="s">
        <v>24</v>
      </c>
    </row>
    <row r="13" spans="1:5" x14ac:dyDescent="0.25">
      <c r="A13" t="s">
        <v>25</v>
      </c>
    </row>
    <row r="14" spans="1:5" x14ac:dyDescent="0.25">
      <c r="A14" t="s">
        <v>26</v>
      </c>
    </row>
    <row r="15" spans="1:5" x14ac:dyDescent="0.25">
      <c r="A15" t="s">
        <v>27</v>
      </c>
    </row>
    <row r="16" spans="1:5" x14ac:dyDescent="0.25">
      <c r="A16" t="s">
        <v>28</v>
      </c>
    </row>
    <row r="17" spans="1:1" x14ac:dyDescent="0.25">
      <c r="A17" t="s">
        <v>29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B8E4-413B-4BBF-B846-E3A72E8D7300}">
  <dimension ref="A1:I18"/>
  <sheetViews>
    <sheetView workbookViewId="0">
      <selection activeCell="A14" sqref="A14"/>
    </sheetView>
  </sheetViews>
  <sheetFormatPr defaultRowHeight="15" x14ac:dyDescent="0.25"/>
  <cols>
    <col min="1" max="1" width="12.42578125" customWidth="1"/>
    <col min="2" max="2" width="29.85546875" customWidth="1"/>
    <col min="3" max="3" width="15.5703125" style="15" customWidth="1"/>
    <col min="9" max="9" width="6" customWidth="1"/>
  </cols>
  <sheetData>
    <row r="1" spans="1:9" x14ac:dyDescent="0.25">
      <c r="A1" s="43" t="s">
        <v>31</v>
      </c>
      <c r="B1" s="44"/>
      <c r="C1" s="44"/>
      <c r="D1" s="44"/>
      <c r="E1" s="44"/>
      <c r="F1" s="44"/>
      <c r="G1" s="44"/>
      <c r="H1" s="44"/>
      <c r="I1" s="44"/>
    </row>
    <row r="2" spans="1:9" x14ac:dyDescent="0.25">
      <c r="A2" s="44"/>
      <c r="B2" s="44"/>
      <c r="C2" s="44"/>
      <c r="D2" s="44"/>
      <c r="E2" s="44"/>
      <c r="F2" s="44"/>
      <c r="G2" s="44"/>
      <c r="H2" s="44"/>
      <c r="I2" s="44"/>
    </row>
    <row r="3" spans="1:9" x14ac:dyDescent="0.25">
      <c r="A3" s="16" t="s">
        <v>32</v>
      </c>
      <c r="B3" s="16" t="s">
        <v>30</v>
      </c>
      <c r="C3" s="24"/>
      <c r="D3" s="24"/>
      <c r="E3" s="24"/>
      <c r="F3" s="24"/>
      <c r="G3" s="24"/>
      <c r="H3" s="24"/>
      <c r="I3" s="24"/>
    </row>
    <row r="4" spans="1:9" x14ac:dyDescent="0.25">
      <c r="A4" t="s">
        <v>15</v>
      </c>
      <c r="B4" s="12">
        <v>0</v>
      </c>
      <c r="C4" s="24"/>
      <c r="D4" s="24"/>
      <c r="E4" s="24"/>
      <c r="F4" s="24"/>
      <c r="G4" s="24"/>
      <c r="H4" s="24"/>
      <c r="I4" s="24"/>
    </row>
    <row r="5" spans="1:9" x14ac:dyDescent="0.25">
      <c r="A5" t="s">
        <v>16</v>
      </c>
      <c r="B5" s="12">
        <v>0</v>
      </c>
      <c r="C5" s="24"/>
      <c r="D5" s="24"/>
      <c r="E5" s="24"/>
      <c r="F5" s="24"/>
      <c r="G5" s="24"/>
      <c r="H5" s="24"/>
      <c r="I5" s="24"/>
    </row>
    <row r="6" spans="1:9" x14ac:dyDescent="0.25">
      <c r="A6" t="s">
        <v>17</v>
      </c>
      <c r="B6" s="12">
        <v>0</v>
      </c>
      <c r="C6" s="24"/>
      <c r="D6" s="24"/>
      <c r="E6" s="24"/>
      <c r="F6" s="24"/>
      <c r="G6" s="24"/>
      <c r="H6" s="24"/>
      <c r="I6" s="24"/>
    </row>
    <row r="7" spans="1:9" x14ac:dyDescent="0.25">
      <c r="A7" t="s">
        <v>18</v>
      </c>
      <c r="B7" s="12">
        <v>0.05</v>
      </c>
      <c r="C7" s="24"/>
      <c r="D7" s="24"/>
      <c r="E7" s="24"/>
      <c r="F7" s="24"/>
      <c r="G7" s="24"/>
      <c r="H7" s="24"/>
      <c r="I7" s="24"/>
    </row>
    <row r="8" spans="1:9" x14ac:dyDescent="0.25">
      <c r="A8" t="s">
        <v>19</v>
      </c>
      <c r="B8" s="12">
        <v>0.2</v>
      </c>
      <c r="C8" s="24"/>
      <c r="D8" s="24"/>
      <c r="E8" s="24"/>
      <c r="F8" s="24"/>
      <c r="G8" s="24"/>
      <c r="H8" s="24"/>
      <c r="I8" s="24"/>
    </row>
    <row r="9" spans="1:9" x14ac:dyDescent="0.25">
      <c r="A9" t="s">
        <v>20</v>
      </c>
      <c r="B9" s="12">
        <v>0.25</v>
      </c>
      <c r="C9" s="24"/>
      <c r="D9" s="24"/>
      <c r="E9" s="24"/>
      <c r="F9" s="24"/>
      <c r="G9" s="24"/>
      <c r="H9" s="24"/>
      <c r="I9" s="24"/>
    </row>
    <row r="10" spans="1:9" x14ac:dyDescent="0.25">
      <c r="A10" t="s">
        <v>21</v>
      </c>
      <c r="B10" s="12">
        <v>0.35</v>
      </c>
      <c r="C10" s="24"/>
      <c r="D10" s="24"/>
      <c r="E10" s="24"/>
      <c r="F10" s="24"/>
      <c r="G10" s="24"/>
      <c r="H10" s="24"/>
      <c r="I10" s="24"/>
    </row>
    <row r="11" spans="1:9" x14ac:dyDescent="0.25">
      <c r="A11" t="s">
        <v>22</v>
      </c>
      <c r="B11" s="12">
        <v>0.4</v>
      </c>
      <c r="C11" s="24"/>
      <c r="D11" s="24"/>
      <c r="E11" s="24"/>
      <c r="F11" s="24"/>
      <c r="G11" s="24"/>
      <c r="H11" s="24"/>
      <c r="I11" s="24"/>
    </row>
    <row r="12" spans="1:9" x14ac:dyDescent="0.25">
      <c r="A12" t="s">
        <v>23</v>
      </c>
      <c r="B12" s="12">
        <v>0.45</v>
      </c>
      <c r="C12" s="24"/>
      <c r="D12" s="24"/>
      <c r="E12" s="24"/>
      <c r="F12" s="24"/>
      <c r="G12" s="24"/>
      <c r="H12" s="24"/>
      <c r="I12" s="24"/>
    </row>
    <row r="13" spans="1:9" x14ac:dyDescent="0.25">
      <c r="A13" t="s">
        <v>24</v>
      </c>
      <c r="B13" s="12">
        <v>0.5</v>
      </c>
      <c r="C13" s="24"/>
      <c r="D13" s="24"/>
      <c r="E13" s="24"/>
      <c r="F13" s="24"/>
      <c r="G13" s="24"/>
      <c r="H13" s="24"/>
      <c r="I13" s="24"/>
    </row>
    <row r="14" spans="1:9" x14ac:dyDescent="0.25">
      <c r="A14" t="s">
        <v>25</v>
      </c>
      <c r="B14" s="12">
        <v>0.6</v>
      </c>
      <c r="C14" s="24"/>
      <c r="D14" s="24"/>
      <c r="E14" s="24"/>
      <c r="F14" s="24"/>
      <c r="G14" s="24"/>
      <c r="H14" s="24"/>
      <c r="I14" s="24"/>
    </row>
    <row r="15" spans="1:9" x14ac:dyDescent="0.25">
      <c r="A15" t="s">
        <v>26</v>
      </c>
      <c r="C15" s="24"/>
      <c r="D15" s="24"/>
      <c r="E15" s="24"/>
      <c r="F15" s="24"/>
      <c r="G15" s="24"/>
      <c r="H15" s="24"/>
      <c r="I15" s="24"/>
    </row>
    <row r="16" spans="1:9" x14ac:dyDescent="0.25">
      <c r="A16" t="s">
        <v>27</v>
      </c>
      <c r="C16" s="24"/>
      <c r="D16" s="24"/>
      <c r="E16" s="24"/>
      <c r="F16" s="24"/>
      <c r="G16" s="24"/>
      <c r="H16" s="24"/>
      <c r="I16" s="24"/>
    </row>
    <row r="17" spans="1:9" x14ac:dyDescent="0.25">
      <c r="A17" t="s">
        <v>28</v>
      </c>
      <c r="C17" s="24"/>
      <c r="D17" s="24"/>
      <c r="E17" s="24"/>
      <c r="F17" s="24"/>
      <c r="G17" s="24"/>
      <c r="H17" s="24"/>
      <c r="I17" s="24"/>
    </row>
    <row r="18" spans="1:9" x14ac:dyDescent="0.25">
      <c r="A18" t="s">
        <v>29</v>
      </c>
      <c r="C18" s="24"/>
      <c r="D18" s="24"/>
      <c r="E18" s="24"/>
      <c r="F18" s="24"/>
      <c r="G18" s="24"/>
      <c r="H18" s="24"/>
      <c r="I18" s="24"/>
    </row>
  </sheetData>
  <mergeCells count="1">
    <mergeCell ref="A1:I2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D864-6822-4707-A01F-470D60283FBD}">
  <dimension ref="A1:K18"/>
  <sheetViews>
    <sheetView workbookViewId="0">
      <selection activeCell="B17" sqref="B17"/>
    </sheetView>
  </sheetViews>
  <sheetFormatPr defaultRowHeight="15" x14ac:dyDescent="0.25"/>
  <cols>
    <col min="1" max="1" width="11" customWidth="1"/>
    <col min="2" max="2" width="29.28515625" customWidth="1"/>
    <col min="3" max="3" width="3" hidden="1" customWidth="1"/>
    <col min="4" max="4" width="9.140625" customWidth="1"/>
    <col min="11" max="11" width="5" customWidth="1"/>
  </cols>
  <sheetData>
    <row r="1" spans="1:11" x14ac:dyDescent="0.25">
      <c r="A1" s="45" t="s">
        <v>51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1" x14ac:dyDescent="0.25">
      <c r="A3" s="16" t="s">
        <v>32</v>
      </c>
      <c r="B3" s="16" t="s">
        <v>30</v>
      </c>
      <c r="D3" s="25"/>
      <c r="E3" s="25"/>
      <c r="F3" s="25"/>
      <c r="G3" s="25"/>
      <c r="H3" s="25"/>
      <c r="I3" s="25"/>
      <c r="J3" s="25"/>
      <c r="K3" s="25"/>
    </row>
    <row r="4" spans="1:11" x14ac:dyDescent="0.25">
      <c r="A4" t="s">
        <v>15</v>
      </c>
      <c r="B4" s="12">
        <v>0.05</v>
      </c>
      <c r="D4" s="25"/>
      <c r="E4" s="25"/>
      <c r="F4" s="25"/>
      <c r="G4" s="25"/>
      <c r="H4" s="25"/>
      <c r="I4" s="25"/>
      <c r="J4" s="25"/>
      <c r="K4" s="25"/>
    </row>
    <row r="5" spans="1:11" x14ac:dyDescent="0.25">
      <c r="A5" t="s">
        <v>16</v>
      </c>
      <c r="B5" s="12">
        <v>0.1</v>
      </c>
      <c r="D5" s="25"/>
      <c r="E5" s="25"/>
      <c r="F5" s="25"/>
      <c r="G5" s="25"/>
      <c r="H5" s="25"/>
      <c r="I5" s="25"/>
      <c r="J5" s="25"/>
      <c r="K5" s="25"/>
    </row>
    <row r="6" spans="1:11" x14ac:dyDescent="0.25">
      <c r="A6" t="s">
        <v>17</v>
      </c>
      <c r="B6" s="12">
        <v>0.5</v>
      </c>
      <c r="D6" s="25"/>
      <c r="E6" s="25"/>
      <c r="F6" s="25"/>
      <c r="G6" s="25"/>
      <c r="H6" s="25"/>
      <c r="I6" s="25"/>
      <c r="J6" s="25"/>
      <c r="K6" s="25"/>
    </row>
    <row r="7" spans="1:11" x14ac:dyDescent="0.25">
      <c r="A7" t="s">
        <v>18</v>
      </c>
      <c r="B7" s="12">
        <v>0.6</v>
      </c>
      <c r="D7" s="25"/>
      <c r="E7" s="25"/>
      <c r="F7" s="25"/>
      <c r="G7" s="25"/>
      <c r="H7" s="25"/>
      <c r="I7" s="25"/>
      <c r="J7" s="25"/>
      <c r="K7" s="25"/>
    </row>
    <row r="8" spans="1:11" x14ac:dyDescent="0.25">
      <c r="A8" t="s">
        <v>19</v>
      </c>
      <c r="B8" s="12">
        <v>0.65</v>
      </c>
      <c r="D8" s="25"/>
      <c r="E8" s="25"/>
      <c r="F8" s="25"/>
      <c r="G8" s="25"/>
      <c r="H8" s="25"/>
      <c r="I8" s="25"/>
      <c r="J8" s="25"/>
      <c r="K8" s="25"/>
    </row>
    <row r="9" spans="1:11" x14ac:dyDescent="0.25">
      <c r="A9" t="s">
        <v>20</v>
      </c>
      <c r="B9" s="12">
        <v>0.75</v>
      </c>
      <c r="D9" s="25"/>
      <c r="E9" s="25"/>
      <c r="F9" s="25"/>
      <c r="G9" s="25"/>
      <c r="H9" s="25"/>
      <c r="I9" s="25"/>
      <c r="J9" s="25"/>
      <c r="K9" s="25"/>
    </row>
    <row r="10" spans="1:11" x14ac:dyDescent="0.25">
      <c r="A10" t="s">
        <v>21</v>
      </c>
      <c r="B10" s="12">
        <v>0.8</v>
      </c>
      <c r="D10" s="25"/>
      <c r="E10" s="25"/>
      <c r="F10" s="25"/>
      <c r="G10" s="25"/>
      <c r="H10" s="25"/>
      <c r="I10" s="25"/>
      <c r="J10" s="25"/>
      <c r="K10" s="25"/>
    </row>
    <row r="11" spans="1:11" x14ac:dyDescent="0.25">
      <c r="A11" t="s">
        <v>22</v>
      </c>
      <c r="B11" s="12">
        <v>0.8</v>
      </c>
      <c r="D11" s="25"/>
      <c r="E11" s="25"/>
      <c r="F11" s="25"/>
      <c r="G11" s="25"/>
      <c r="H11" s="25"/>
      <c r="I11" s="25"/>
      <c r="J11" s="25"/>
      <c r="K11" s="25"/>
    </row>
    <row r="12" spans="1:11" x14ac:dyDescent="0.25">
      <c r="A12" t="s">
        <v>23</v>
      </c>
      <c r="B12" s="15">
        <v>0.9</v>
      </c>
      <c r="D12" s="25"/>
      <c r="E12" s="25"/>
      <c r="F12" s="25"/>
      <c r="G12" s="25"/>
      <c r="H12" s="25"/>
      <c r="I12" s="25"/>
      <c r="J12" s="25"/>
      <c r="K12" s="25"/>
    </row>
    <row r="13" spans="1:11" x14ac:dyDescent="0.25">
      <c r="A13" t="s">
        <v>24</v>
      </c>
      <c r="B13" s="12">
        <v>0.9</v>
      </c>
      <c r="D13" s="25"/>
      <c r="E13" s="25"/>
      <c r="F13" s="25"/>
      <c r="G13" s="25"/>
      <c r="H13" s="25"/>
      <c r="I13" s="25"/>
      <c r="J13" s="25"/>
      <c r="K13" s="25"/>
    </row>
    <row r="14" spans="1:11" x14ac:dyDescent="0.25">
      <c r="A14" t="s">
        <v>25</v>
      </c>
      <c r="B14" s="12">
        <v>0.95</v>
      </c>
      <c r="D14" s="25"/>
      <c r="E14" s="25"/>
      <c r="F14" s="25"/>
      <c r="G14" s="25"/>
      <c r="H14" s="25"/>
      <c r="I14" s="25"/>
      <c r="J14" s="25"/>
      <c r="K14" s="25"/>
    </row>
    <row r="15" spans="1:11" x14ac:dyDescent="0.25">
      <c r="A15" t="s">
        <v>26</v>
      </c>
      <c r="B15" s="12">
        <v>0.95</v>
      </c>
      <c r="D15" s="25"/>
      <c r="E15" s="25"/>
      <c r="F15" s="25"/>
      <c r="G15" s="25"/>
      <c r="H15" s="25"/>
      <c r="I15" s="25"/>
      <c r="J15" s="25"/>
      <c r="K15" s="25"/>
    </row>
    <row r="16" spans="1:11" x14ac:dyDescent="0.25">
      <c r="A16" t="s">
        <v>27</v>
      </c>
      <c r="D16" s="25"/>
      <c r="E16" s="25"/>
      <c r="F16" s="25"/>
      <c r="G16" s="25"/>
      <c r="H16" s="25"/>
      <c r="I16" s="25"/>
      <c r="J16" s="25"/>
      <c r="K16" s="25"/>
    </row>
    <row r="17" spans="1:11" x14ac:dyDescent="0.25">
      <c r="A17" t="s">
        <v>28</v>
      </c>
      <c r="D17" s="25"/>
      <c r="E17" s="25"/>
      <c r="F17" s="25"/>
      <c r="G17" s="25"/>
      <c r="H17" s="25"/>
      <c r="I17" s="25"/>
      <c r="J17" s="25"/>
      <c r="K17" s="25"/>
    </row>
    <row r="18" spans="1:11" x14ac:dyDescent="0.25">
      <c r="A18" t="s">
        <v>29</v>
      </c>
      <c r="D18" s="25"/>
      <c r="E18" s="25"/>
      <c r="F18" s="25"/>
      <c r="G18" s="25"/>
      <c r="H18" s="25"/>
      <c r="I18" s="25"/>
      <c r="J18" s="25"/>
      <c r="K18" s="25"/>
    </row>
  </sheetData>
  <mergeCells count="1">
    <mergeCell ref="A1:K2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E596-9D49-4553-8E84-302AC1CCD181}">
  <dimension ref="A1:W46"/>
  <sheetViews>
    <sheetView workbookViewId="0">
      <selection activeCell="Z8" sqref="Z8"/>
    </sheetView>
  </sheetViews>
  <sheetFormatPr defaultRowHeight="15" x14ac:dyDescent="0.25"/>
  <sheetData>
    <row r="1" spans="1:23" x14ac:dyDescent="0.25">
      <c r="A1" s="36" t="s">
        <v>56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8"/>
    </row>
    <row r="2" spans="1:23" ht="15.75" thickBot="1" x14ac:dyDescent="0.3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1"/>
    </row>
    <row r="3" spans="1:23" x14ac:dyDescent="0.25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8"/>
    </row>
    <row r="4" spans="1:23" x14ac:dyDescent="0.2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1"/>
    </row>
    <row r="5" spans="1:23" x14ac:dyDescent="0.25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1"/>
    </row>
    <row r="6" spans="1:23" x14ac:dyDescent="0.25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1"/>
    </row>
    <row r="7" spans="1:23" x14ac:dyDescent="0.25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1"/>
    </row>
    <row r="8" spans="1:23" x14ac:dyDescent="0.25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1"/>
    </row>
    <row r="9" spans="1:23" x14ac:dyDescent="0.25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1"/>
    </row>
    <row r="10" spans="1:23" x14ac:dyDescent="0.25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1"/>
    </row>
    <row r="11" spans="1:23" x14ac:dyDescent="0.25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</row>
    <row r="12" spans="1:23" x14ac:dyDescent="0.25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1"/>
    </row>
    <row r="13" spans="1:23" x14ac:dyDescent="0.25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1"/>
    </row>
    <row r="14" spans="1:23" x14ac:dyDescent="0.25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1"/>
    </row>
    <row r="15" spans="1:23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1"/>
    </row>
    <row r="16" spans="1:23" x14ac:dyDescent="0.25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1"/>
    </row>
    <row r="17" spans="1:23" x14ac:dyDescent="0.25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1"/>
    </row>
    <row r="18" spans="1:23" x14ac:dyDescent="0.25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1"/>
    </row>
    <row r="19" spans="1:23" x14ac:dyDescent="0.25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1"/>
    </row>
    <row r="20" spans="1:23" x14ac:dyDescent="0.25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</row>
    <row r="21" spans="1:23" x14ac:dyDescent="0.25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1"/>
    </row>
    <row r="22" spans="1:23" x14ac:dyDescent="0.25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1"/>
    </row>
    <row r="23" spans="1:23" x14ac:dyDescent="0.25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</row>
    <row r="24" spans="1:23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</row>
    <row r="25" spans="1:23" x14ac:dyDescent="0.25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</row>
    <row r="26" spans="1:23" x14ac:dyDescent="0.25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</row>
    <row r="27" spans="1:23" x14ac:dyDescent="0.25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</row>
    <row r="28" spans="1:23" x14ac:dyDescent="0.25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</row>
    <row r="29" spans="1:23" x14ac:dyDescent="0.25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</row>
    <row r="30" spans="1:23" x14ac:dyDescent="0.25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</row>
    <row r="31" spans="1:23" x14ac:dyDescent="0.25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</row>
    <row r="32" spans="1:23" x14ac:dyDescent="0.25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</row>
    <row r="33" spans="1:23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</row>
    <row r="34" spans="1:23" x14ac:dyDescent="0.25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</row>
    <row r="35" spans="1:23" x14ac:dyDescent="0.25">
      <c r="A35" s="29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</row>
    <row r="36" spans="1:23" x14ac:dyDescent="0.25">
      <c r="A36" s="29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</row>
    <row r="37" spans="1:23" x14ac:dyDescent="0.25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</row>
    <row r="38" spans="1:23" x14ac:dyDescent="0.25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</row>
    <row r="39" spans="1:23" x14ac:dyDescent="0.25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</row>
    <row r="40" spans="1:23" x14ac:dyDescent="0.25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</row>
    <row r="41" spans="1:23" x14ac:dyDescent="0.25">
      <c r="A41" s="29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</row>
    <row r="42" spans="1:23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</row>
    <row r="43" spans="1:23" x14ac:dyDescent="0.25">
      <c r="A43" s="29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</row>
    <row r="44" spans="1:23" x14ac:dyDescent="0.25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</row>
    <row r="45" spans="1:23" x14ac:dyDescent="0.25">
      <c r="A45" s="29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</row>
    <row r="46" spans="1:23" ht="15.75" thickBot="1" x14ac:dyDescent="0.3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4"/>
    </row>
  </sheetData>
  <mergeCells count="1">
    <mergeCell ref="A1: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Program Code</vt:lpstr>
      <vt:lpstr>Web Designers</vt:lpstr>
      <vt:lpstr>Micro Apps</vt:lpstr>
      <vt:lpstr>Est of Completion of Code </vt:lpstr>
      <vt:lpstr>Est. of Completion of Web Page</vt:lpstr>
      <vt:lpstr>Est. of Completion of Tech Man.</vt:lpstr>
      <vt:lpstr>Est. of Completion of Brochure</vt:lpstr>
      <vt:lpstr>Totals Time 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Hall</dc:creator>
  <cp:lastModifiedBy>Patrick Hall</cp:lastModifiedBy>
  <dcterms:created xsi:type="dcterms:W3CDTF">2021-01-31T23:24:11Z</dcterms:created>
  <dcterms:modified xsi:type="dcterms:W3CDTF">2021-04-05T20:08:18Z</dcterms:modified>
</cp:coreProperties>
</file>