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<sst xmlns="http://schemas.openxmlformats.org/spreadsheetml/2006/main" count="61">
  <si>
    <t>Character Weight</t>
  </si>
  <si>
    <t>Hunger</t>
  </si>
  <si>
    <t>Thirst</t>
  </si>
  <si>
    <t>Strength</t>
  </si>
  <si>
    <t>Endurance</t>
  </si>
  <si>
    <t>Distribution</t>
  </si>
  <si>
    <t>Very Light</t>
  </si>
  <si>
    <t>1000kcal</t>
  </si>
  <si>
    <t>2l</t>
  </si>
  <si>
    <t>10-30</t>
  </si>
  <si>
    <t>7-10</t>
  </si>
  <si>
    <t>Trait Only</t>
  </si>
  <si>
    <t>Light</t>
  </si>
  <si>
    <t>1500kcal</t>
  </si>
  <si>
    <t>2.5l</t>
  </si>
  <si>
    <t>20-50</t>
  </si>
  <si>
    <t>5-8</t>
  </si>
  <si>
    <t>Medium</t>
  </si>
  <si>
    <t>2000kcal</t>
  </si>
  <si>
    <t>3l</t>
  </si>
  <si>
    <t>30-70</t>
  </si>
  <si>
    <t>3-7</t>
  </si>
  <si>
    <t>Heavy</t>
  </si>
  <si>
    <t>2500kcal</t>
  </si>
  <si>
    <t>3.5l</t>
  </si>
  <si>
    <t>50-80</t>
  </si>
  <si>
    <t>2-5</t>
  </si>
  <si>
    <t>Very Heavy</t>
  </si>
  <si>
    <t>3000kcal</t>
  </si>
  <si>
    <t>4l</t>
  </si>
  <si>
    <t>70-100</t>
  </si>
  <si>
    <t>1-3</t>
  </si>
  <si>
    <t>Weapon Type</t>
  </si>
  <si>
    <t>Manual Allowed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</si>
  <si>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</si>
  <si>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</si>
  <si>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</si>
  <si>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</si>
  <si>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</si>
  <si>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</si>
  <si>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</si>
  <si>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</si>
  <si>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</si>
  <si>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Magazine Time</t>
  </si>
  <si>
    <t>Magazine Damage</t>
  </si>
  <si>
    <t>DPS</t>
  </si>
  <si>
    <t>DPS No Reload</t>
  </si>
  <si>
    <t>Pistol</t>
  </si>
  <si>
    <t>Min</t>
  </si>
  <si>
    <t>Max</t>
  </si>
  <si>
    <t>Rusty</t>
  </si>
  <si>
    <t>Tarnished</t>
  </si>
  <si>
    <t>Shiny</t>
  </si>
  <si>
    <t>Gleaming</t>
  </si>
  <si>
    <t>Radiant</t>
  </si>
  <si>
    <t>Rifle</t>
  </si>
  <si>
    <t>Shotgun</t>
  </si>
  <si>
    <t>SMG</t>
  </si>
  <si>
    <t>LMG</t>
  </si>
  <si>
    <t>Explosive</t>
  </si>
  <si>
    <t>Power Comparison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</si>
</sst>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5" borderId="14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12" borderId="1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2" borderId="12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1" xfId="0" applyFont="1" applyFill="1" applyBorder="1">
      <alignment vertical="center"/>
    </xf>
    <xf numFmtId="2" fontId="2" fillId="5" borderId="2" xfId="0" applyNumberFormat="1" applyFont="1" applyFill="1" applyBorder="1">
      <alignment vertical="center"/>
    </xf>
    <xf numFmtId="2" fontId="2" fillId="5" borderId="1" xfId="0" applyNumberFormat="1" applyFont="1" applyFill="1" applyBorder="1">
      <alignment vertical="center"/>
    </xf>
    <xf numFmtId="0" fontId="0" fillId="6" borderId="3" xfId="0" applyFill="1" applyBorder="1">
      <alignment vertical="center"/>
    </xf>
    <xf numFmtId="2" fontId="0" fillId="6" borderId="4" xfId="0" applyNumberFormat="1" applyFill="1" applyBorder="1">
      <alignment vertical="center"/>
    </xf>
    <xf numFmtId="2" fontId="0" fillId="6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2" fontId="0" fillId="7" borderId="4" xfId="0" applyNumberFormat="1" applyFill="1" applyBorder="1">
      <alignment vertical="center"/>
    </xf>
    <xf numFmtId="2" fontId="0" fillId="7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2" fontId="0" fillId="8" borderId="4" xfId="0" applyNumberFormat="1" applyFill="1" applyBorder="1">
      <alignment vertical="center"/>
    </xf>
    <xf numFmtId="2" fontId="0" fillId="8" borderId="3" xfId="0" applyNumberFormat="1" applyFill="1" applyBorder="1">
      <alignment vertical="center"/>
    </xf>
    <xf numFmtId="0" fontId="0" fillId="9" borderId="5" xfId="0" applyFill="1" applyBorder="1">
      <alignment vertical="center"/>
    </xf>
    <xf numFmtId="2" fontId="0" fillId="9" borderId="6" xfId="0" applyNumberFormat="1" applyFill="1" applyBorder="1">
      <alignment vertical="center"/>
    </xf>
    <xf numFmtId="2" fontId="0" fillId="9" borderId="5" xfId="0" applyNumberFormat="1" applyFill="1" applyBorder="1">
      <alignment vertical="center"/>
    </xf>
    <xf numFmtId="2" fontId="0" fillId="3" borderId="7" xfId="0" applyNumberFormat="1" applyFill="1" applyBorder="1">
      <alignment vertical="center"/>
    </xf>
    <xf numFmtId="2" fontId="0" fillId="3" borderId="0" xfId="0" applyNumberFormat="1" applyFill="1">
      <alignment vertical="center"/>
    </xf>
    <xf numFmtId="0" fontId="0" fillId="10" borderId="0" xfId="0" applyFill="1">
      <alignment vertical="center"/>
    </xf>
    <xf numFmtId="0" fontId="1" fillId="2" borderId="0" xfId="0" applyFont="1" applyFill="1">
      <alignment vertical="center"/>
    </xf>
    <xf numFmtId="2" fontId="2" fillId="5" borderId="8" xfId="0" applyNumberFormat="1" applyFont="1" applyFill="1" applyBorder="1">
      <alignment vertical="center"/>
    </xf>
    <xf numFmtId="2" fontId="0" fillId="6" borderId="9" xfId="0" applyNumberFormat="1" applyFill="1" applyBorder="1">
      <alignment vertical="center"/>
    </xf>
    <xf numFmtId="2" fontId="0" fillId="7" borderId="9" xfId="0" applyNumberFormat="1" applyFill="1" applyBorder="1">
      <alignment vertical="center"/>
    </xf>
    <xf numFmtId="2" fontId="0" fillId="8" borderId="9" xfId="0" applyNumberFormat="1" applyFill="1" applyBorder="1">
      <alignment vertical="center"/>
    </xf>
    <xf numFmtId="2" fontId="0" fillId="9" borderId="10" xfId="0" applyNumberFormat="1" applyFill="1" applyBorder="1">
      <alignment vertical="center"/>
    </xf>
    <xf numFmtId="0" fontId="3" fillId="11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2" fontId="2" fillId="5" borderId="8" xfId="0" applyNumberFormat="1" applyFont="1" applyFill="1" applyBorder="1">
      <alignment vertical="center"/>
    </xf>
    <xf numFmtId="2" fontId="3" fillId="11" borderId="0" xfId="0" applyNumberFormat="1" applyFont="1" applyFill="1" applyAlignment="1">
      <alignment horizontal="center" vertical="center"/>
    </xf>
    <xf numFmtId="2" fontId="0" fillId="6" borderId="9" xfId="0" applyNumberFormat="1" applyFill="1" applyBorder="1">
      <alignment vertical="center"/>
    </xf>
    <xf numFmtId="2" fontId="0" fillId="7" borderId="9" xfId="0" applyNumberFormat="1" applyFill="1" applyBorder="1">
      <alignment vertical="center"/>
    </xf>
    <xf numFmtId="2" fontId="0" fillId="8" borderId="9" xfId="0" applyNumberFormat="1" applyFill="1" applyBorder="1">
      <alignment vertical="center"/>
    </xf>
    <xf numFmtId="2" fontId="0" fillId="9" borderId="10" xfId="0" applyNumberFormat="1" applyFill="1" applyBorder="1">
      <alignment vertical="center"/>
    </xf>
    <xf numFmtId="2" fontId="0" fillId="3" borderId="11" xfId="0" applyNumberForma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zoomScale="160" zoomScaleNormal="160" workbookViewId="0">
      <selection activeCell="F7" sqref="F7"/>
    </sheetView>
  </sheetViews>
  <sheetFormatPr defaultColWidth="9.14285714285714" defaultRowHeight="15" outlineLevelRow="5" outlineLevelCol="5"/>
  <cols>
    <col min="1" max="1" width="17.7142857142857" customWidth="1"/>
    <col min="5" max="5" width="11.7142857142857" customWidth="1"/>
    <col min="6" max="6" width="12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40" t="s">
        <v>6</v>
      </c>
      <c r="B2" t="s">
        <v>7</v>
      </c>
      <c r="C2" t="s">
        <v>8</v>
      </c>
      <c r="D2" s="41" t="s">
        <v>9</v>
      </c>
      <c r="E2" s="41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s="41" t="s">
        <v>15</v>
      </c>
      <c r="E3" s="41" t="s">
        <v>16</v>
      </c>
      <c r="F3" s="42">
        <v>0.25</v>
      </c>
    </row>
    <row r="4" spans="1:6">
      <c r="A4" t="s">
        <v>17</v>
      </c>
      <c r="B4" t="s">
        <v>18</v>
      </c>
      <c r="C4" t="s">
        <v>19</v>
      </c>
      <c r="D4" s="41" t="s">
        <v>20</v>
      </c>
      <c r="E4" s="41" t="s">
        <v>21</v>
      </c>
      <c r="F4" s="42">
        <v>0.5</v>
      </c>
    </row>
    <row r="5" spans="1:6">
      <c r="A5" t="s">
        <v>22</v>
      </c>
      <c r="B5" t="s">
        <v>23</v>
      </c>
      <c r="C5" t="s">
        <v>24</v>
      </c>
      <c r="D5" s="41" t="s">
        <v>25</v>
      </c>
      <c r="E5" s="41" t="s">
        <v>26</v>
      </c>
      <c r="F5" s="42">
        <v>0.25</v>
      </c>
    </row>
    <row r="6" spans="1:6">
      <c r="A6" s="40" t="s">
        <v>27</v>
      </c>
      <c r="B6" t="s">
        <v>28</v>
      </c>
      <c r="C6" t="s">
        <v>29</v>
      </c>
      <c r="D6" s="41" t="s">
        <v>30</v>
      </c>
      <c r="E6" s="41" t="s">
        <v>31</v>
      </c>
      <c r="F6" t="s">
        <v>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4"/>
  <sheetViews>
    <sheetView tabSelected="1" topLeftCell="C1" workbookViewId="0">
      <selection activeCell="Q11" sqref="Q11"/>
    </sheetView>
  </sheetViews>
  <sheetFormatPr defaultColWidth="16.7142857142857" defaultRowHeight="15"/>
  <cols>
    <col min="1" max="1" width="14.1428571428571" customWidth="1"/>
    <col min="2" max="2" width="19.2857142857143" customWidth="1"/>
    <col min="3" max="3" width="10.4285714285714" customWidth="1"/>
    <col min="4" max="17" width="10.7142857142857" customWidth="1"/>
    <col min="19" max="19" width="15.5714285714286" customWidth="1"/>
  </cols>
  <sheetData>
    <row r="1" spans="1:22">
      <c r="A1" s="1" t="s">
        <v>32</v>
      </c>
      <c r="B1" s="1" t="s">
        <v>33</v>
      </c>
      <c r="C1" s="1" t="s">
        <v>34</v>
      </c>
      <c r="D1" s="2" t="s">
        <v>35</v>
      </c>
      <c r="E1" s="2"/>
      <c r="F1" s="2" t="s">
        <v>36</v>
      </c>
      <c r="G1" s="2"/>
      <c r="H1" s="2" t="s">
        <v>37</v>
      </c>
      <c r="I1" s="2"/>
      <c r="J1" s="2" t="s">
        <v>38</v>
      </c>
      <c r="K1" s="2"/>
      <c r="L1" s="23" t="s">
        <v>39</v>
      </c>
      <c r="M1" s="23"/>
      <c r="N1" s="2" t="s">
        <v>40</v>
      </c>
      <c r="O1" s="2"/>
      <c r="P1" s="2" t="s">
        <v>41</v>
      </c>
      <c r="Q1" s="2"/>
      <c r="R1" s="1" t="s">
        <v>42</v>
      </c>
      <c r="S1" t="s">
        <v>43</v>
      </c>
      <c r="T1" t="s">
        <v>44</v>
      </c>
      <c r="U1" s="29" t="s">
        <v>45</v>
      </c>
      <c r="V1" t="s">
        <v>46</v>
      </c>
    </row>
    <row r="2" spans="1:21">
      <c r="A2" s="3" t="s">
        <v>47</v>
      </c>
      <c r="B2" s="3" t="b">
        <v>1</v>
      </c>
      <c r="C2" s="3"/>
      <c r="D2" s="3" t="s">
        <v>48</v>
      </c>
      <c r="E2" s="3" t="s">
        <v>49</v>
      </c>
      <c r="F2" s="3" t="s">
        <v>48</v>
      </c>
      <c r="G2" s="3" t="s">
        <v>49</v>
      </c>
      <c r="H2" s="3" t="s">
        <v>48</v>
      </c>
      <c r="I2" s="3" t="s">
        <v>49</v>
      </c>
      <c r="J2" s="3" t="s">
        <v>48</v>
      </c>
      <c r="K2" s="3" t="s">
        <v>49</v>
      </c>
      <c r="L2" s="3" t="s">
        <v>48</v>
      </c>
      <c r="M2" s="3" t="s">
        <v>49</v>
      </c>
      <c r="N2" s="3" t="s">
        <v>48</v>
      </c>
      <c r="O2" s="3" t="s">
        <v>49</v>
      </c>
      <c r="P2" s="3" t="s">
        <v>48</v>
      </c>
      <c r="Q2" s="3" t="s">
        <v>49</v>
      </c>
      <c r="R2" s="30"/>
      <c r="U2" s="31"/>
    </row>
    <row r="3" spans="1:22">
      <c r="A3" s="4"/>
      <c r="B3" s="4"/>
      <c r="C3" s="5" t="s">
        <v>50</v>
      </c>
      <c r="D3" s="6">
        <v>1</v>
      </c>
      <c r="E3" s="7">
        <v>2.5</v>
      </c>
      <c r="F3" s="6">
        <v>30</v>
      </c>
      <c r="G3" s="7">
        <v>50</v>
      </c>
      <c r="H3" s="6">
        <v>1</v>
      </c>
      <c r="I3" s="7">
        <v>3</v>
      </c>
      <c r="J3" s="6">
        <v>70</v>
      </c>
      <c r="K3" s="7">
        <v>80</v>
      </c>
      <c r="L3" s="6">
        <v>1.5</v>
      </c>
      <c r="M3" s="7">
        <v>3</v>
      </c>
      <c r="N3" s="6">
        <v>2</v>
      </c>
      <c r="O3" s="24">
        <v>10</v>
      </c>
      <c r="P3" s="6"/>
      <c r="Q3" s="7"/>
      <c r="R3" s="32">
        <v>1</v>
      </c>
      <c r="S3">
        <f>AVERAGE(N3:O3)/AVERAGE(H3:I3)+AVERAGE(L3:M3)</f>
        <v>5.25</v>
      </c>
      <c r="T3">
        <f>AVERAGE(D3:E3)*AVERAGE(N3:O3)</f>
        <v>10.5</v>
      </c>
      <c r="U3" s="33">
        <f>T3/S3*R3</f>
        <v>2</v>
      </c>
      <c r="V3">
        <f>AVERAGE(H3:I3)*AVERAGE(D3:E3)*R3</f>
        <v>3.5</v>
      </c>
    </row>
    <row r="4" spans="1:22">
      <c r="A4" s="4"/>
      <c r="B4" s="4"/>
      <c r="C4" s="8" t="s">
        <v>51</v>
      </c>
      <c r="D4" s="9">
        <v>2</v>
      </c>
      <c r="E4" s="10">
        <v>5</v>
      </c>
      <c r="F4" s="9">
        <v>40</v>
      </c>
      <c r="G4" s="10">
        <v>55</v>
      </c>
      <c r="H4" s="9">
        <v>1</v>
      </c>
      <c r="I4" s="10">
        <v>4</v>
      </c>
      <c r="J4" s="9">
        <v>75</v>
      </c>
      <c r="K4" s="10">
        <v>85</v>
      </c>
      <c r="L4" s="9">
        <v>2</v>
      </c>
      <c r="M4" s="10">
        <v>4</v>
      </c>
      <c r="N4" s="9">
        <v>2</v>
      </c>
      <c r="O4" s="25">
        <v>12</v>
      </c>
      <c r="P4" s="9"/>
      <c r="Q4" s="10"/>
      <c r="R4" s="34">
        <v>1</v>
      </c>
      <c r="S4">
        <f>AVERAGE(N4:O4)/AVERAGE(H4:I4)+AVERAGE(L4:M4)</f>
        <v>5.8</v>
      </c>
      <c r="T4">
        <f t="shared" ref="T4:T37" si="0">AVERAGE(D4:E4)*AVERAGE(N4:O4)</f>
        <v>24.5</v>
      </c>
      <c r="U4" s="33">
        <f t="shared" ref="U4:U37" si="1">T4/S4*R4</f>
        <v>4.22413793103448</v>
      </c>
      <c r="V4">
        <f t="shared" ref="V4:V37" si="2">AVERAGE(H4:I4)*AVERAGE(D4:E4)*R4</f>
        <v>8.75</v>
      </c>
    </row>
    <row r="5" spans="1:22">
      <c r="A5" s="4"/>
      <c r="B5" s="4"/>
      <c r="C5" s="11" t="s">
        <v>52</v>
      </c>
      <c r="D5" s="12">
        <v>4</v>
      </c>
      <c r="E5" s="13">
        <v>10</v>
      </c>
      <c r="F5" s="12">
        <v>50</v>
      </c>
      <c r="G5" s="13">
        <v>60</v>
      </c>
      <c r="H5" s="12">
        <v>2</v>
      </c>
      <c r="I5" s="13">
        <v>5</v>
      </c>
      <c r="J5" s="12">
        <v>80</v>
      </c>
      <c r="K5" s="13">
        <v>90</v>
      </c>
      <c r="L5" s="12">
        <v>1.5</v>
      </c>
      <c r="M5" s="13">
        <v>3</v>
      </c>
      <c r="N5" s="12">
        <v>3</v>
      </c>
      <c r="O5" s="26">
        <v>14</v>
      </c>
      <c r="P5" s="12"/>
      <c r="Q5" s="13"/>
      <c r="R5" s="35">
        <v>1</v>
      </c>
      <c r="S5">
        <f>AVERAGE(N5:O5)/AVERAGE(H5:I5)+AVERAGE(L5:M5)</f>
        <v>4.67857142857143</v>
      </c>
      <c r="T5">
        <f t="shared" si="0"/>
        <v>59.5</v>
      </c>
      <c r="U5" s="33">
        <f t="shared" si="1"/>
        <v>12.7175572519084</v>
      </c>
      <c r="V5">
        <f t="shared" si="2"/>
        <v>24.5</v>
      </c>
    </row>
    <row r="6" spans="1:22">
      <c r="A6" s="4"/>
      <c r="B6" s="4"/>
      <c r="C6" s="14" t="s">
        <v>53</v>
      </c>
      <c r="D6" s="15">
        <v>8</v>
      </c>
      <c r="E6" s="16">
        <v>20</v>
      </c>
      <c r="F6" s="15">
        <v>60</v>
      </c>
      <c r="G6" s="16">
        <v>70</v>
      </c>
      <c r="H6" s="15">
        <v>3</v>
      </c>
      <c r="I6" s="16">
        <v>6</v>
      </c>
      <c r="J6" s="15">
        <v>85</v>
      </c>
      <c r="K6" s="16">
        <v>95</v>
      </c>
      <c r="L6" s="15">
        <v>1</v>
      </c>
      <c r="M6" s="16">
        <v>2.5</v>
      </c>
      <c r="N6" s="15">
        <v>4</v>
      </c>
      <c r="O6" s="27">
        <v>16</v>
      </c>
      <c r="P6" s="15"/>
      <c r="Q6" s="16"/>
      <c r="R6" s="36">
        <v>1</v>
      </c>
      <c r="S6">
        <f>AVERAGE(N6:O6)/AVERAGE(H6:I6)+AVERAGE(L6:M6)</f>
        <v>3.97222222222222</v>
      </c>
      <c r="T6">
        <f t="shared" si="0"/>
        <v>140</v>
      </c>
      <c r="U6" s="33">
        <f t="shared" si="1"/>
        <v>35.2447552447552</v>
      </c>
      <c r="V6">
        <f t="shared" si="2"/>
        <v>63</v>
      </c>
    </row>
    <row r="7" spans="1:22">
      <c r="A7" s="4"/>
      <c r="B7" s="4"/>
      <c r="C7" s="17" t="s">
        <v>54</v>
      </c>
      <c r="D7" s="18">
        <v>16</v>
      </c>
      <c r="E7" s="19">
        <v>40</v>
      </c>
      <c r="F7" s="18">
        <v>70</v>
      </c>
      <c r="G7" s="19">
        <v>80</v>
      </c>
      <c r="H7" s="18">
        <v>5</v>
      </c>
      <c r="I7" s="19">
        <v>8</v>
      </c>
      <c r="J7" s="18">
        <v>95</v>
      </c>
      <c r="K7" s="19">
        <v>100</v>
      </c>
      <c r="L7" s="18">
        <v>0.5</v>
      </c>
      <c r="M7" s="19">
        <v>2</v>
      </c>
      <c r="N7" s="18">
        <v>6</v>
      </c>
      <c r="O7" s="28">
        <v>20</v>
      </c>
      <c r="P7" s="18"/>
      <c r="Q7" s="19"/>
      <c r="R7" s="37">
        <v>1</v>
      </c>
      <c r="S7">
        <f>AVERAGE(N7:O7)/AVERAGE(H7:I7)+AVERAGE(L7:M7)</f>
        <v>3.25</v>
      </c>
      <c r="T7">
        <f t="shared" si="0"/>
        <v>364</v>
      </c>
      <c r="U7" s="33">
        <f t="shared" si="1"/>
        <v>112</v>
      </c>
      <c r="V7">
        <f t="shared" si="2"/>
        <v>182</v>
      </c>
    </row>
    <row r="8" spans="1:21">
      <c r="A8" s="3" t="s">
        <v>55</v>
      </c>
      <c r="B8" s="3" t="b">
        <v>1</v>
      </c>
      <c r="C8" s="3"/>
      <c r="D8" s="20"/>
      <c r="E8" s="21"/>
      <c r="F8" s="20"/>
      <c r="G8" s="21"/>
      <c r="H8" s="20"/>
      <c r="I8" s="21"/>
      <c r="J8" s="20"/>
      <c r="K8" s="21"/>
      <c r="L8" s="20"/>
      <c r="M8" s="21"/>
      <c r="N8" s="20"/>
      <c r="O8" s="21"/>
      <c r="P8" s="20"/>
      <c r="Q8" s="38"/>
      <c r="R8" s="21"/>
      <c r="S8"/>
      <c r="T8"/>
      <c r="U8" s="33"/>
    </row>
    <row r="9" spans="1:22">
      <c r="A9" s="4"/>
      <c r="B9" s="4"/>
      <c r="C9" s="5" t="s">
        <v>50</v>
      </c>
      <c r="D9" s="6">
        <v>5</v>
      </c>
      <c r="E9" s="7">
        <v>25</v>
      </c>
      <c r="F9" s="6">
        <v>60</v>
      </c>
      <c r="G9" s="7">
        <v>80</v>
      </c>
      <c r="H9" s="6">
        <v>0.25</v>
      </c>
      <c r="I9" s="7">
        <v>0.75</v>
      </c>
      <c r="J9" s="6"/>
      <c r="K9" s="7"/>
      <c r="L9" s="6">
        <v>3.5</v>
      </c>
      <c r="M9" s="7">
        <v>5</v>
      </c>
      <c r="N9" s="6">
        <v>4</v>
      </c>
      <c r="O9" s="24">
        <v>6</v>
      </c>
      <c r="P9" s="6"/>
      <c r="Q9" s="7"/>
      <c r="R9" s="32">
        <v>1</v>
      </c>
      <c r="S9">
        <f t="shared" ref="S8:S37" si="3">AVERAGE(N9:O9)/AVERAGE(H9:I9)+AVERAGE(L9:M9)</f>
        <v>14.25</v>
      </c>
      <c r="T9">
        <f t="shared" si="0"/>
        <v>75</v>
      </c>
      <c r="U9" s="33">
        <f t="shared" si="1"/>
        <v>5.26315789473684</v>
      </c>
      <c r="V9">
        <f t="shared" si="2"/>
        <v>7.5</v>
      </c>
    </row>
    <row r="10" spans="1:22">
      <c r="A10" s="4"/>
      <c r="B10" s="4"/>
      <c r="C10" s="8" t="s">
        <v>51</v>
      </c>
      <c r="D10" s="9">
        <v>15</v>
      </c>
      <c r="E10" s="10">
        <v>50</v>
      </c>
      <c r="F10" s="9">
        <v>60</v>
      </c>
      <c r="G10" s="10">
        <v>85</v>
      </c>
      <c r="H10" s="9">
        <v>0.25</v>
      </c>
      <c r="I10" s="10">
        <v>1</v>
      </c>
      <c r="J10" s="9"/>
      <c r="K10" s="10"/>
      <c r="L10" s="9">
        <v>3</v>
      </c>
      <c r="M10" s="10">
        <v>4.5</v>
      </c>
      <c r="N10" s="9">
        <v>4</v>
      </c>
      <c r="O10" s="25">
        <v>7</v>
      </c>
      <c r="P10" s="9"/>
      <c r="Q10" s="10"/>
      <c r="R10" s="34">
        <v>1</v>
      </c>
      <c r="S10">
        <f t="shared" si="3"/>
        <v>12.55</v>
      </c>
      <c r="T10">
        <f t="shared" si="0"/>
        <v>178.75</v>
      </c>
      <c r="U10" s="33">
        <f t="shared" si="1"/>
        <v>14.2430278884462</v>
      </c>
      <c r="V10">
        <f t="shared" si="2"/>
        <v>20.3125</v>
      </c>
    </row>
    <row r="11" spans="1:22">
      <c r="A11" s="4"/>
      <c r="B11" s="4"/>
      <c r="C11" s="11" t="s">
        <v>52</v>
      </c>
      <c r="D11" s="12">
        <v>30</v>
      </c>
      <c r="E11" s="13">
        <v>75</v>
      </c>
      <c r="F11" s="12">
        <v>70</v>
      </c>
      <c r="G11" s="13">
        <v>90</v>
      </c>
      <c r="H11" s="12">
        <v>0.5</v>
      </c>
      <c r="I11" s="13">
        <v>1</v>
      </c>
      <c r="J11" s="12"/>
      <c r="K11" s="13"/>
      <c r="L11" s="12">
        <v>2.5</v>
      </c>
      <c r="M11" s="13">
        <v>4</v>
      </c>
      <c r="N11" s="12">
        <v>5</v>
      </c>
      <c r="O11" s="26">
        <v>8</v>
      </c>
      <c r="P11" s="12"/>
      <c r="Q11" s="13"/>
      <c r="R11" s="35">
        <v>1</v>
      </c>
      <c r="S11">
        <f t="shared" si="3"/>
        <v>11.9166666666667</v>
      </c>
      <c r="T11">
        <f t="shared" si="0"/>
        <v>341.25</v>
      </c>
      <c r="U11" s="33">
        <f t="shared" si="1"/>
        <v>28.6363636363636</v>
      </c>
      <c r="V11">
        <f t="shared" si="2"/>
        <v>39.375</v>
      </c>
    </row>
    <row r="12" spans="1:22">
      <c r="A12" s="4"/>
      <c r="B12" s="4"/>
      <c r="C12" s="14" t="s">
        <v>53</v>
      </c>
      <c r="D12" s="15">
        <v>60</v>
      </c>
      <c r="E12" s="16">
        <v>125</v>
      </c>
      <c r="F12" s="15">
        <v>80</v>
      </c>
      <c r="G12" s="16">
        <v>95</v>
      </c>
      <c r="H12" s="15">
        <v>0.75</v>
      </c>
      <c r="I12" s="16">
        <v>1.25</v>
      </c>
      <c r="J12" s="15"/>
      <c r="K12" s="16"/>
      <c r="L12" s="15">
        <v>2</v>
      </c>
      <c r="M12" s="16">
        <v>3.5</v>
      </c>
      <c r="N12" s="15">
        <v>5</v>
      </c>
      <c r="O12" s="27">
        <v>9</v>
      </c>
      <c r="P12" s="15"/>
      <c r="Q12" s="16"/>
      <c r="R12" s="36">
        <v>1</v>
      </c>
      <c r="S12">
        <f t="shared" si="3"/>
        <v>9.75</v>
      </c>
      <c r="T12">
        <f t="shared" si="0"/>
        <v>647.5</v>
      </c>
      <c r="U12" s="33">
        <f t="shared" si="1"/>
        <v>66.4102564102564</v>
      </c>
      <c r="V12">
        <f t="shared" si="2"/>
        <v>92.5</v>
      </c>
    </row>
    <row r="13" spans="1:22">
      <c r="A13" s="4"/>
      <c r="B13" s="4"/>
      <c r="C13" s="17" t="s">
        <v>54</v>
      </c>
      <c r="D13" s="18">
        <v>120</v>
      </c>
      <c r="E13" s="19">
        <v>200</v>
      </c>
      <c r="F13" s="18">
        <v>90</v>
      </c>
      <c r="G13" s="19">
        <v>100</v>
      </c>
      <c r="H13" s="18">
        <v>1</v>
      </c>
      <c r="I13" s="19">
        <v>2</v>
      </c>
      <c r="J13" s="18"/>
      <c r="K13" s="19"/>
      <c r="L13" s="18">
        <v>1</v>
      </c>
      <c r="M13" s="19">
        <v>2.5</v>
      </c>
      <c r="N13" s="18">
        <v>8</v>
      </c>
      <c r="O13" s="28">
        <v>12</v>
      </c>
      <c r="P13" s="18"/>
      <c r="Q13" s="19"/>
      <c r="R13" s="37">
        <v>1</v>
      </c>
      <c r="S13">
        <f t="shared" si="3"/>
        <v>8.41666666666667</v>
      </c>
      <c r="T13">
        <f t="shared" si="0"/>
        <v>1600</v>
      </c>
      <c r="U13" s="33">
        <f t="shared" si="1"/>
        <v>190.09900990099</v>
      </c>
      <c r="V13">
        <f t="shared" si="2"/>
        <v>240</v>
      </c>
    </row>
    <row r="14" spans="1:21">
      <c r="A14" s="3" t="s">
        <v>56</v>
      </c>
      <c r="B14" s="3" t="b">
        <v>1</v>
      </c>
      <c r="C14" s="3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20"/>
      <c r="O14" s="21"/>
      <c r="P14" s="20"/>
      <c r="Q14" s="38"/>
      <c r="R14" s="21"/>
      <c r="S14"/>
      <c r="T14"/>
      <c r="U14" s="33"/>
    </row>
    <row r="15" spans="1:22">
      <c r="A15" s="4"/>
      <c r="B15" s="4"/>
      <c r="C15" s="5" t="s">
        <v>50</v>
      </c>
      <c r="D15" s="6">
        <v>1</v>
      </c>
      <c r="E15" s="7">
        <v>2</v>
      </c>
      <c r="F15" s="6">
        <v>0</v>
      </c>
      <c r="G15" s="7">
        <v>30</v>
      </c>
      <c r="H15" s="6">
        <v>0.5</v>
      </c>
      <c r="I15" s="7">
        <v>1.5</v>
      </c>
      <c r="J15" s="6"/>
      <c r="K15" s="7"/>
      <c r="L15" s="6">
        <v>2</v>
      </c>
      <c r="M15" s="7">
        <v>3</v>
      </c>
      <c r="N15" s="6">
        <v>2</v>
      </c>
      <c r="O15" s="24">
        <v>6</v>
      </c>
      <c r="P15" s="6"/>
      <c r="Q15" s="7"/>
      <c r="R15" s="32">
        <v>4</v>
      </c>
      <c r="S15">
        <f t="shared" si="3"/>
        <v>6.5</v>
      </c>
      <c r="T15">
        <f t="shared" si="0"/>
        <v>6</v>
      </c>
      <c r="U15" s="33">
        <f t="shared" si="1"/>
        <v>3.69230769230769</v>
      </c>
      <c r="V15">
        <f t="shared" si="2"/>
        <v>6</v>
      </c>
    </row>
    <row r="16" spans="1:22">
      <c r="A16" s="4"/>
      <c r="B16" s="4"/>
      <c r="C16" s="8" t="s">
        <v>51</v>
      </c>
      <c r="D16" s="9">
        <v>1.5</v>
      </c>
      <c r="E16" s="10">
        <v>2.5</v>
      </c>
      <c r="F16" s="9">
        <v>10</v>
      </c>
      <c r="G16" s="10">
        <v>30</v>
      </c>
      <c r="H16" s="9"/>
      <c r="I16" s="10"/>
      <c r="J16" s="9"/>
      <c r="K16" s="10"/>
      <c r="L16" s="9"/>
      <c r="M16" s="10"/>
      <c r="N16" s="9"/>
      <c r="O16" s="25"/>
      <c r="P16" s="9"/>
      <c r="Q16" s="10"/>
      <c r="R16" s="34">
        <v>6</v>
      </c>
      <c r="S16" t="e">
        <f t="shared" si="3"/>
        <v>#DIV/0!</v>
      </c>
      <c r="T16" t="e">
        <f t="shared" si="0"/>
        <v>#DIV/0!</v>
      </c>
      <c r="U16" s="33" t="e">
        <f t="shared" si="1"/>
        <v>#DIV/0!</v>
      </c>
      <c r="V16" t="e">
        <f t="shared" si="2"/>
        <v>#DIV/0!</v>
      </c>
    </row>
    <row r="17" spans="1:22">
      <c r="A17" s="4"/>
      <c r="B17" s="4"/>
      <c r="C17" s="11" t="s">
        <v>52</v>
      </c>
      <c r="D17" s="12">
        <v>2</v>
      </c>
      <c r="E17" s="13">
        <v>3</v>
      </c>
      <c r="F17" s="12">
        <v>10</v>
      </c>
      <c r="G17" s="13">
        <v>40</v>
      </c>
      <c r="H17" s="12"/>
      <c r="I17" s="13"/>
      <c r="J17" s="12"/>
      <c r="K17" s="13"/>
      <c r="L17" s="12"/>
      <c r="M17" s="13"/>
      <c r="N17" s="12"/>
      <c r="O17" s="26"/>
      <c r="P17" s="12"/>
      <c r="Q17" s="13"/>
      <c r="R17" s="35">
        <v>8</v>
      </c>
      <c r="S17" t="e">
        <f t="shared" si="3"/>
        <v>#DIV/0!</v>
      </c>
      <c r="T17" t="e">
        <f t="shared" si="0"/>
        <v>#DIV/0!</v>
      </c>
      <c r="U17" s="33" t="e">
        <f t="shared" si="1"/>
        <v>#DIV/0!</v>
      </c>
      <c r="V17" t="e">
        <f t="shared" si="2"/>
        <v>#DIV/0!</v>
      </c>
    </row>
    <row r="18" spans="1:22">
      <c r="A18" s="4"/>
      <c r="B18" s="4"/>
      <c r="C18" s="14" t="s">
        <v>53</v>
      </c>
      <c r="D18" s="15">
        <v>4</v>
      </c>
      <c r="E18" s="16">
        <v>5</v>
      </c>
      <c r="F18" s="15">
        <v>20</v>
      </c>
      <c r="G18" s="16">
        <v>40</v>
      </c>
      <c r="H18" s="15"/>
      <c r="I18" s="16"/>
      <c r="J18" s="15"/>
      <c r="K18" s="16"/>
      <c r="L18" s="15"/>
      <c r="M18" s="16"/>
      <c r="N18" s="15"/>
      <c r="O18" s="27"/>
      <c r="P18" s="15"/>
      <c r="Q18" s="16"/>
      <c r="R18" s="36">
        <v>10</v>
      </c>
      <c r="S18" t="e">
        <f t="shared" si="3"/>
        <v>#DIV/0!</v>
      </c>
      <c r="T18" t="e">
        <f t="shared" si="0"/>
        <v>#DIV/0!</v>
      </c>
      <c r="U18" s="33" t="e">
        <f t="shared" si="1"/>
        <v>#DIV/0!</v>
      </c>
      <c r="V18" t="e">
        <f t="shared" si="2"/>
        <v>#DIV/0!</v>
      </c>
    </row>
    <row r="19" spans="1:22">
      <c r="A19" s="4"/>
      <c r="B19" s="4"/>
      <c r="C19" s="17" t="s">
        <v>54</v>
      </c>
      <c r="D19" s="18">
        <v>8</v>
      </c>
      <c r="E19" s="19">
        <v>15</v>
      </c>
      <c r="F19" s="18">
        <v>30</v>
      </c>
      <c r="G19" s="19">
        <v>50</v>
      </c>
      <c r="H19" s="18"/>
      <c r="I19" s="19"/>
      <c r="J19" s="18"/>
      <c r="K19" s="19"/>
      <c r="L19" s="18"/>
      <c r="M19" s="19"/>
      <c r="N19" s="18"/>
      <c r="O19" s="28"/>
      <c r="P19" s="18"/>
      <c r="Q19" s="19"/>
      <c r="R19" s="37">
        <v>12</v>
      </c>
      <c r="S19" t="e">
        <f t="shared" si="3"/>
        <v>#DIV/0!</v>
      </c>
      <c r="T19" t="e">
        <f t="shared" si="0"/>
        <v>#DIV/0!</v>
      </c>
      <c r="U19" s="33" t="e">
        <f t="shared" si="1"/>
        <v>#DIV/0!</v>
      </c>
      <c r="V19" t="e">
        <f t="shared" si="2"/>
        <v>#DIV/0!</v>
      </c>
    </row>
    <row r="20" spans="1:21">
      <c r="A20" s="3" t="s">
        <v>57</v>
      </c>
      <c r="B20" s="3" t="b">
        <v>0</v>
      </c>
      <c r="C20" s="3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38"/>
      <c r="R20" s="21"/>
      <c r="S20"/>
      <c r="T20"/>
      <c r="U20" s="33"/>
    </row>
    <row r="21" spans="1:22">
      <c r="A21" s="4"/>
      <c r="B21" s="4"/>
      <c r="C21" s="5" t="s">
        <v>50</v>
      </c>
      <c r="D21" s="6">
        <v>0.5</v>
      </c>
      <c r="E21" s="7">
        <v>1.5</v>
      </c>
      <c r="F21" s="6">
        <v>20</v>
      </c>
      <c r="G21" s="7">
        <v>50</v>
      </c>
      <c r="H21" s="6">
        <v>3</v>
      </c>
      <c r="I21" s="7">
        <v>6</v>
      </c>
      <c r="J21" s="6"/>
      <c r="K21" s="7"/>
      <c r="L21" s="6">
        <v>2</v>
      </c>
      <c r="M21" s="7">
        <v>3</v>
      </c>
      <c r="N21" s="6">
        <v>10</v>
      </c>
      <c r="O21" s="24">
        <v>20</v>
      </c>
      <c r="P21" s="6"/>
      <c r="Q21" s="7"/>
      <c r="R21" s="32">
        <v>1</v>
      </c>
      <c r="S21">
        <f t="shared" si="3"/>
        <v>5.83333333333333</v>
      </c>
      <c r="T21">
        <f t="shared" si="0"/>
        <v>15</v>
      </c>
      <c r="U21" s="33">
        <f t="shared" si="1"/>
        <v>2.57142857142857</v>
      </c>
      <c r="V21">
        <f t="shared" si="2"/>
        <v>4.5</v>
      </c>
    </row>
    <row r="22" spans="1:22">
      <c r="A22" s="4"/>
      <c r="B22" s="4"/>
      <c r="C22" s="8" t="s">
        <v>51</v>
      </c>
      <c r="D22" s="9"/>
      <c r="E22" s="10"/>
      <c r="F22" s="9">
        <v>25</v>
      </c>
      <c r="G22" s="10">
        <v>55</v>
      </c>
      <c r="H22" s="9"/>
      <c r="I22" s="10"/>
      <c r="J22" s="9"/>
      <c r="K22" s="10"/>
      <c r="L22" s="9"/>
      <c r="M22" s="10"/>
      <c r="N22" s="9"/>
      <c r="O22" s="25"/>
      <c r="P22" s="9"/>
      <c r="Q22" s="10"/>
      <c r="R22" s="34">
        <v>1</v>
      </c>
      <c r="S22" t="e">
        <f t="shared" si="3"/>
        <v>#DIV/0!</v>
      </c>
      <c r="T22" t="e">
        <f t="shared" si="0"/>
        <v>#DIV/0!</v>
      </c>
      <c r="U22" s="33" t="e">
        <f t="shared" si="1"/>
        <v>#DIV/0!</v>
      </c>
      <c r="V22" t="e">
        <f t="shared" si="2"/>
        <v>#DIV/0!</v>
      </c>
    </row>
    <row r="23" spans="1:22">
      <c r="A23" s="4"/>
      <c r="B23" s="4"/>
      <c r="C23" s="11" t="s">
        <v>52</v>
      </c>
      <c r="D23" s="12"/>
      <c r="E23" s="13"/>
      <c r="F23" s="12">
        <v>30</v>
      </c>
      <c r="G23" s="13">
        <v>60</v>
      </c>
      <c r="H23" s="12"/>
      <c r="I23" s="13"/>
      <c r="J23" s="12"/>
      <c r="K23" s="13"/>
      <c r="L23" s="12"/>
      <c r="M23" s="13"/>
      <c r="N23" s="12"/>
      <c r="O23" s="26"/>
      <c r="P23" s="12"/>
      <c r="Q23" s="13"/>
      <c r="R23" s="35">
        <v>1</v>
      </c>
      <c r="S23" t="e">
        <f t="shared" si="3"/>
        <v>#DIV/0!</v>
      </c>
      <c r="T23" t="e">
        <f t="shared" si="0"/>
        <v>#DIV/0!</v>
      </c>
      <c r="U23" s="33" t="e">
        <f t="shared" si="1"/>
        <v>#DIV/0!</v>
      </c>
      <c r="V23" t="e">
        <f t="shared" si="2"/>
        <v>#DIV/0!</v>
      </c>
    </row>
    <row r="24" spans="1:22">
      <c r="A24" s="4"/>
      <c r="B24" s="4"/>
      <c r="C24" s="14" t="s">
        <v>53</v>
      </c>
      <c r="D24" s="15"/>
      <c r="E24" s="16"/>
      <c r="F24" s="15">
        <v>35</v>
      </c>
      <c r="G24" s="16">
        <v>65</v>
      </c>
      <c r="H24" s="15"/>
      <c r="I24" s="16"/>
      <c r="J24" s="15"/>
      <c r="K24" s="16"/>
      <c r="L24" s="15"/>
      <c r="M24" s="16"/>
      <c r="N24" s="15"/>
      <c r="O24" s="27"/>
      <c r="P24" s="15"/>
      <c r="Q24" s="16"/>
      <c r="R24" s="36">
        <v>1</v>
      </c>
      <c r="S24" t="e">
        <f t="shared" si="3"/>
        <v>#DIV/0!</v>
      </c>
      <c r="T24" t="e">
        <f t="shared" si="0"/>
        <v>#DIV/0!</v>
      </c>
      <c r="U24" s="33" t="e">
        <f t="shared" si="1"/>
        <v>#DIV/0!</v>
      </c>
      <c r="V24" t="e">
        <f t="shared" si="2"/>
        <v>#DIV/0!</v>
      </c>
    </row>
    <row r="25" spans="1:22">
      <c r="A25" s="4"/>
      <c r="B25" s="4"/>
      <c r="C25" s="17" t="s">
        <v>54</v>
      </c>
      <c r="D25" s="18"/>
      <c r="E25" s="19"/>
      <c r="F25" s="18">
        <v>50</v>
      </c>
      <c r="G25" s="19">
        <v>70</v>
      </c>
      <c r="H25" s="18"/>
      <c r="I25" s="19"/>
      <c r="J25" s="18"/>
      <c r="K25" s="19"/>
      <c r="L25" s="18"/>
      <c r="M25" s="19"/>
      <c r="N25" s="18"/>
      <c r="O25" s="28"/>
      <c r="P25" s="18"/>
      <c r="Q25" s="19"/>
      <c r="R25" s="37">
        <v>1</v>
      </c>
      <c r="S25" t="e">
        <f t="shared" si="3"/>
        <v>#DIV/0!</v>
      </c>
      <c r="T25" t="e">
        <f t="shared" si="0"/>
        <v>#DIV/0!</v>
      </c>
      <c r="U25" s="33" t="e">
        <f t="shared" si="1"/>
        <v>#DIV/0!</v>
      </c>
      <c r="V25" t="e">
        <f t="shared" si="2"/>
        <v>#DIV/0!</v>
      </c>
    </row>
    <row r="26" spans="1:21">
      <c r="A26" s="3" t="s">
        <v>58</v>
      </c>
      <c r="B26" s="3" t="b">
        <v>0</v>
      </c>
      <c r="C26" s="3"/>
      <c r="D26" s="20"/>
      <c r="E26" s="21"/>
      <c r="F26" s="20"/>
      <c r="G26" s="21"/>
      <c r="H26" s="20"/>
      <c r="I26" s="21"/>
      <c r="J26" s="20"/>
      <c r="K26" s="21"/>
      <c r="L26" s="20"/>
      <c r="M26" s="21"/>
      <c r="N26" s="20"/>
      <c r="O26" s="21"/>
      <c r="P26" s="20"/>
      <c r="Q26" s="38"/>
      <c r="R26" s="21"/>
      <c r="S26"/>
      <c r="T26"/>
      <c r="U26" s="33"/>
    </row>
    <row r="27" spans="1:22">
      <c r="A27" s="4"/>
      <c r="B27" s="4"/>
      <c r="C27" s="5" t="s">
        <v>50</v>
      </c>
      <c r="D27" s="6">
        <v>2</v>
      </c>
      <c r="E27" s="7">
        <v>4</v>
      </c>
      <c r="F27" s="6">
        <v>30</v>
      </c>
      <c r="G27" s="7">
        <v>40</v>
      </c>
      <c r="H27" s="6">
        <v>1.5</v>
      </c>
      <c r="I27" s="7">
        <v>4</v>
      </c>
      <c r="J27" s="6"/>
      <c r="K27" s="7"/>
      <c r="L27" s="6">
        <v>5</v>
      </c>
      <c r="M27" s="7">
        <v>7</v>
      </c>
      <c r="N27" s="6">
        <v>20</v>
      </c>
      <c r="O27" s="24">
        <v>30</v>
      </c>
      <c r="P27" s="6"/>
      <c r="Q27" s="7"/>
      <c r="R27" s="32">
        <v>1</v>
      </c>
      <c r="S27">
        <f t="shared" si="3"/>
        <v>15.0909090909091</v>
      </c>
      <c r="T27">
        <f t="shared" si="0"/>
        <v>75</v>
      </c>
      <c r="U27" s="33">
        <f t="shared" si="1"/>
        <v>4.96987951807229</v>
      </c>
      <c r="V27">
        <f t="shared" si="2"/>
        <v>8.25</v>
      </c>
    </row>
    <row r="28" spans="1:22">
      <c r="A28" s="4"/>
      <c r="B28" s="4"/>
      <c r="C28" s="8" t="s">
        <v>51</v>
      </c>
      <c r="D28" s="9"/>
      <c r="E28" s="10"/>
      <c r="F28" s="9">
        <v>35</v>
      </c>
      <c r="G28" s="10">
        <v>45</v>
      </c>
      <c r="H28" s="9"/>
      <c r="I28" s="10"/>
      <c r="J28" s="9"/>
      <c r="K28" s="10"/>
      <c r="L28" s="9">
        <v>5</v>
      </c>
      <c r="M28" s="10">
        <v>9</v>
      </c>
      <c r="N28" s="9">
        <v>30</v>
      </c>
      <c r="O28" s="25">
        <v>40</v>
      </c>
      <c r="P28" s="9"/>
      <c r="Q28" s="10"/>
      <c r="R28" s="34">
        <v>1</v>
      </c>
      <c r="S28" t="e">
        <f t="shared" si="3"/>
        <v>#DIV/0!</v>
      </c>
      <c r="T28" t="e">
        <f t="shared" si="0"/>
        <v>#DIV/0!</v>
      </c>
      <c r="U28" s="33" t="e">
        <f t="shared" si="1"/>
        <v>#DIV/0!</v>
      </c>
      <c r="V28" t="e">
        <f t="shared" si="2"/>
        <v>#DIV/0!</v>
      </c>
    </row>
    <row r="29" spans="1:22">
      <c r="A29" s="4"/>
      <c r="B29" s="4"/>
      <c r="C29" s="11" t="s">
        <v>52</v>
      </c>
      <c r="D29" s="12"/>
      <c r="E29" s="13"/>
      <c r="F29" s="12">
        <v>40</v>
      </c>
      <c r="G29" s="13">
        <v>50</v>
      </c>
      <c r="H29" s="12"/>
      <c r="I29" s="13"/>
      <c r="J29" s="12"/>
      <c r="K29" s="13"/>
      <c r="L29" s="12">
        <v>7</v>
      </c>
      <c r="M29" s="13">
        <v>9</v>
      </c>
      <c r="N29" s="12">
        <v>40</v>
      </c>
      <c r="O29" s="26">
        <v>60</v>
      </c>
      <c r="P29" s="12"/>
      <c r="Q29" s="13"/>
      <c r="R29" s="35">
        <v>1</v>
      </c>
      <c r="S29" t="e">
        <f t="shared" si="3"/>
        <v>#DIV/0!</v>
      </c>
      <c r="T29" t="e">
        <f t="shared" si="0"/>
        <v>#DIV/0!</v>
      </c>
      <c r="U29" s="33" t="e">
        <f t="shared" si="1"/>
        <v>#DIV/0!</v>
      </c>
      <c r="V29" t="e">
        <f t="shared" si="2"/>
        <v>#DIV/0!</v>
      </c>
    </row>
    <row r="30" spans="1:22">
      <c r="A30" s="4"/>
      <c r="B30" s="4"/>
      <c r="C30" s="14" t="s">
        <v>53</v>
      </c>
      <c r="D30" s="15"/>
      <c r="E30" s="16"/>
      <c r="F30" s="15">
        <v>45</v>
      </c>
      <c r="G30" s="16">
        <v>55</v>
      </c>
      <c r="H30" s="15"/>
      <c r="I30" s="16"/>
      <c r="J30" s="15"/>
      <c r="K30" s="16"/>
      <c r="L30" s="15">
        <v>9</v>
      </c>
      <c r="M30" s="16">
        <v>11</v>
      </c>
      <c r="N30" s="15">
        <v>60</v>
      </c>
      <c r="O30" s="27">
        <v>80</v>
      </c>
      <c r="P30" s="15"/>
      <c r="Q30" s="16"/>
      <c r="R30" s="36">
        <v>1</v>
      </c>
      <c r="S30" t="e">
        <f t="shared" si="3"/>
        <v>#DIV/0!</v>
      </c>
      <c r="T30" t="e">
        <f t="shared" si="0"/>
        <v>#DIV/0!</v>
      </c>
      <c r="U30" s="33" t="e">
        <f t="shared" si="1"/>
        <v>#DIV/0!</v>
      </c>
      <c r="V30" t="e">
        <f t="shared" si="2"/>
        <v>#DIV/0!</v>
      </c>
    </row>
    <row r="31" spans="1:22">
      <c r="A31" s="4"/>
      <c r="B31" s="4"/>
      <c r="C31" s="17" t="s">
        <v>54</v>
      </c>
      <c r="D31" s="18"/>
      <c r="E31" s="19"/>
      <c r="F31" s="18">
        <v>50</v>
      </c>
      <c r="G31" s="19">
        <v>70</v>
      </c>
      <c r="H31" s="18"/>
      <c r="I31" s="19"/>
      <c r="J31" s="18"/>
      <c r="K31" s="19"/>
      <c r="L31" s="18">
        <v>11</v>
      </c>
      <c r="M31" s="19">
        <v>16</v>
      </c>
      <c r="N31" s="18">
        <v>80</v>
      </c>
      <c r="O31" s="28">
        <v>120</v>
      </c>
      <c r="P31" s="18"/>
      <c r="Q31" s="19"/>
      <c r="R31" s="37">
        <v>1</v>
      </c>
      <c r="S31" t="e">
        <f t="shared" si="3"/>
        <v>#DIV/0!</v>
      </c>
      <c r="T31" t="e">
        <f t="shared" si="0"/>
        <v>#DIV/0!</v>
      </c>
      <c r="U31" s="33" t="e">
        <f t="shared" si="1"/>
        <v>#DIV/0!</v>
      </c>
      <c r="V31" t="e">
        <f t="shared" si="2"/>
        <v>#DIV/0!</v>
      </c>
    </row>
    <row r="32" spans="1:21">
      <c r="A32" s="3" t="s">
        <v>59</v>
      </c>
      <c r="B32" s="3" t="b">
        <v>1</v>
      </c>
      <c r="C32" s="3"/>
      <c r="D32" s="20"/>
      <c r="E32" s="21"/>
      <c r="F32" s="20"/>
      <c r="G32" s="21"/>
      <c r="H32" s="20"/>
      <c r="I32" s="21"/>
      <c r="J32" s="20"/>
      <c r="K32" s="21"/>
      <c r="L32" s="20"/>
      <c r="M32" s="21"/>
      <c r="N32" s="20"/>
      <c r="O32" s="21"/>
      <c r="P32" s="20"/>
      <c r="Q32" s="38"/>
      <c r="R32" s="21"/>
      <c r="S32"/>
      <c r="T32"/>
      <c r="U32" s="33"/>
    </row>
    <row r="33" spans="1:22">
      <c r="A33" s="4"/>
      <c r="B33" s="4"/>
      <c r="C33" s="5" t="s">
        <v>50</v>
      </c>
      <c r="D33" s="6">
        <v>10</v>
      </c>
      <c r="E33" s="7">
        <v>40</v>
      </c>
      <c r="F33" s="6">
        <v>100</v>
      </c>
      <c r="G33" s="7">
        <v>100</v>
      </c>
      <c r="H33" s="6">
        <v>1</v>
      </c>
      <c r="I33" s="7">
        <v>1</v>
      </c>
      <c r="J33" s="6"/>
      <c r="K33" s="7"/>
      <c r="L33" s="6">
        <v>5</v>
      </c>
      <c r="M33" s="7">
        <v>5</v>
      </c>
      <c r="N33" s="6">
        <v>1</v>
      </c>
      <c r="O33" s="24">
        <v>1</v>
      </c>
      <c r="P33" s="6"/>
      <c r="Q33" s="7"/>
      <c r="R33" s="32">
        <v>1</v>
      </c>
      <c r="S33">
        <f t="shared" si="3"/>
        <v>6</v>
      </c>
      <c r="T33">
        <f t="shared" si="0"/>
        <v>25</v>
      </c>
      <c r="U33" s="33">
        <f t="shared" si="1"/>
        <v>4.16666666666667</v>
      </c>
      <c r="V33">
        <f t="shared" si="2"/>
        <v>25</v>
      </c>
    </row>
    <row r="34" spans="1:22">
      <c r="A34" s="4"/>
      <c r="B34" s="4"/>
      <c r="C34" s="8" t="s">
        <v>51</v>
      </c>
      <c r="D34" s="9"/>
      <c r="E34" s="10"/>
      <c r="F34" s="9">
        <v>100</v>
      </c>
      <c r="G34" s="10">
        <v>100</v>
      </c>
      <c r="H34" s="9">
        <v>1</v>
      </c>
      <c r="I34" s="10">
        <v>1</v>
      </c>
      <c r="J34" s="9"/>
      <c r="K34" s="10"/>
      <c r="L34" s="9"/>
      <c r="M34" s="10"/>
      <c r="N34" s="9">
        <v>1</v>
      </c>
      <c r="O34" s="25">
        <v>1</v>
      </c>
      <c r="P34" s="9"/>
      <c r="Q34" s="10"/>
      <c r="R34" s="34">
        <v>1</v>
      </c>
      <c r="S34" t="e">
        <f t="shared" si="3"/>
        <v>#DIV/0!</v>
      </c>
      <c r="T34" t="e">
        <f t="shared" si="0"/>
        <v>#DIV/0!</v>
      </c>
      <c r="U34" s="33" t="e">
        <f t="shared" si="1"/>
        <v>#DIV/0!</v>
      </c>
      <c r="V34" t="e">
        <f t="shared" si="2"/>
        <v>#DIV/0!</v>
      </c>
    </row>
    <row r="35" spans="1:22">
      <c r="A35" s="4"/>
      <c r="B35" s="4"/>
      <c r="C35" s="11" t="s">
        <v>52</v>
      </c>
      <c r="D35" s="12"/>
      <c r="E35" s="13"/>
      <c r="F35" s="12">
        <v>100</v>
      </c>
      <c r="G35" s="13">
        <v>100</v>
      </c>
      <c r="H35" s="12">
        <v>1</v>
      </c>
      <c r="I35" s="13">
        <v>1</v>
      </c>
      <c r="J35" s="12"/>
      <c r="K35" s="13"/>
      <c r="L35" s="12"/>
      <c r="M35" s="13"/>
      <c r="N35" s="12">
        <v>1</v>
      </c>
      <c r="O35" s="26">
        <v>1</v>
      </c>
      <c r="P35" s="12"/>
      <c r="Q35" s="13"/>
      <c r="R35" s="35">
        <v>1</v>
      </c>
      <c r="S35" t="e">
        <f t="shared" si="3"/>
        <v>#DIV/0!</v>
      </c>
      <c r="T35" t="e">
        <f t="shared" si="0"/>
        <v>#DIV/0!</v>
      </c>
      <c r="U35" s="33" t="e">
        <f t="shared" si="1"/>
        <v>#DIV/0!</v>
      </c>
      <c r="V35" t="e">
        <f t="shared" si="2"/>
        <v>#DIV/0!</v>
      </c>
    </row>
    <row r="36" spans="1:22">
      <c r="A36" s="4"/>
      <c r="B36" s="4"/>
      <c r="C36" s="14" t="s">
        <v>53</v>
      </c>
      <c r="D36" s="15"/>
      <c r="E36" s="16"/>
      <c r="F36" s="15">
        <v>100</v>
      </c>
      <c r="G36" s="16">
        <v>100</v>
      </c>
      <c r="H36" s="15">
        <v>1</v>
      </c>
      <c r="I36" s="16">
        <v>1</v>
      </c>
      <c r="J36" s="15"/>
      <c r="K36" s="16"/>
      <c r="L36" s="15"/>
      <c r="M36" s="16"/>
      <c r="N36" s="15">
        <v>1</v>
      </c>
      <c r="O36" s="27">
        <v>1</v>
      </c>
      <c r="P36" s="15"/>
      <c r="Q36" s="16"/>
      <c r="R36" s="36">
        <v>1</v>
      </c>
      <c r="S36" t="e">
        <f t="shared" si="3"/>
        <v>#DIV/0!</v>
      </c>
      <c r="T36" t="e">
        <f t="shared" si="0"/>
        <v>#DIV/0!</v>
      </c>
      <c r="U36" s="33" t="e">
        <f t="shared" si="1"/>
        <v>#DIV/0!</v>
      </c>
      <c r="V36" t="e">
        <f t="shared" si="2"/>
        <v>#DIV/0!</v>
      </c>
    </row>
    <row r="37" spans="1:22">
      <c r="A37" s="4"/>
      <c r="B37" s="4"/>
      <c r="C37" s="17" t="s">
        <v>54</v>
      </c>
      <c r="D37" s="18"/>
      <c r="E37" s="19"/>
      <c r="F37" s="18">
        <v>100</v>
      </c>
      <c r="G37" s="19">
        <v>100</v>
      </c>
      <c r="H37" s="18">
        <v>1</v>
      </c>
      <c r="I37" s="19">
        <v>1</v>
      </c>
      <c r="J37" s="18"/>
      <c r="K37" s="19"/>
      <c r="L37" s="18"/>
      <c r="M37" s="19"/>
      <c r="N37" s="18">
        <v>1</v>
      </c>
      <c r="O37" s="28">
        <v>1</v>
      </c>
      <c r="P37" s="18"/>
      <c r="Q37" s="19"/>
      <c r="R37" s="37">
        <v>1</v>
      </c>
      <c r="S37" t="e">
        <f t="shared" si="3"/>
        <v>#DIV/0!</v>
      </c>
      <c r="T37" t="e">
        <f t="shared" si="0"/>
        <v>#DIV/0!</v>
      </c>
      <c r="U37" s="33" t="e">
        <f t="shared" si="1"/>
        <v>#DIV/0!</v>
      </c>
      <c r="V37" t="e">
        <f t="shared" si="2"/>
        <v>#DIV/0!</v>
      </c>
    </row>
    <row r="38" spans="21:21">
      <c r="U38" s="39"/>
    </row>
    <row r="39" spans="2:2">
      <c r="B39" t="s">
        <v>60</v>
      </c>
    </row>
    <row r="40" spans="2:9">
      <c r="B40" t="s">
        <v>50</v>
      </c>
      <c r="D40" t="s">
        <v>47</v>
      </c>
      <c r="E40" t="s">
        <v>55</v>
      </c>
      <c r="F40" t="s">
        <v>56</v>
      </c>
      <c r="G40" t="s">
        <v>57</v>
      </c>
      <c r="H40" t="s">
        <v>58</v>
      </c>
      <c r="I40" t="s">
        <v>59</v>
      </c>
    </row>
    <row r="41" spans="3:9">
      <c r="C41" t="s">
        <v>47</v>
      </c>
      <c r="D41" s="22"/>
      <c r="E41" s="22"/>
      <c r="F41" s="22"/>
      <c r="G41" s="22"/>
      <c r="H41" s="22"/>
      <c r="I41" s="22"/>
    </row>
    <row r="42" spans="3:9">
      <c r="C42" t="s">
        <v>55</v>
      </c>
      <c r="D42">
        <f>U3/U9</f>
        <v>0.38</v>
      </c>
      <c r="E42" s="22"/>
      <c r="F42" s="22"/>
      <c r="G42" s="22"/>
      <c r="H42" s="22"/>
      <c r="I42" s="22"/>
    </row>
    <row r="43" spans="3:9">
      <c r="C43" t="s">
        <v>56</v>
      </c>
      <c r="D43">
        <f>U3/U15</f>
        <v>0.541666666666667</v>
      </c>
      <c r="F43" s="22"/>
      <c r="G43" s="22"/>
      <c r="H43" s="22"/>
      <c r="I43" s="22"/>
    </row>
    <row r="44" spans="3:9">
      <c r="C44" t="s">
        <v>57</v>
      </c>
      <c r="D44">
        <f>U3/U21</f>
        <v>0.777777777777778</v>
      </c>
      <c r="G44" s="22"/>
      <c r="H44" s="22"/>
      <c r="I44" s="22"/>
    </row>
    <row r="45" spans="3:9">
      <c r="C45" t="s">
        <v>58</v>
      </c>
      <c r="D45">
        <f>U3/U27</f>
        <v>0.402424242424242</v>
      </c>
      <c r="H45" s="22"/>
      <c r="I45" s="22"/>
    </row>
    <row r="46" spans="3:9">
      <c r="C46" t="s">
        <v>59</v>
      </c>
      <c r="D46">
        <f>U3/U33</f>
        <v>0.48</v>
      </c>
      <c r="I46" s="22"/>
    </row>
    <row r="47" spans="2:9">
      <c r="B47" t="s">
        <v>51</v>
      </c>
      <c r="D47" t="s">
        <v>47</v>
      </c>
      <c r="E47" t="s">
        <v>55</v>
      </c>
      <c r="F47" t="s">
        <v>56</v>
      </c>
      <c r="G47" t="s">
        <v>57</v>
      </c>
      <c r="H47" t="s">
        <v>58</v>
      </c>
      <c r="I47" t="s">
        <v>59</v>
      </c>
    </row>
    <row r="48" spans="3:3">
      <c r="C48" t="s">
        <v>47</v>
      </c>
    </row>
    <row r="49" spans="3:3">
      <c r="C49" t="s">
        <v>55</v>
      </c>
    </row>
    <row r="50" spans="3:3">
      <c r="C50" t="s">
        <v>56</v>
      </c>
    </row>
    <row r="51" spans="3:3">
      <c r="C51" t="s">
        <v>57</v>
      </c>
    </row>
    <row r="52" spans="3:3">
      <c r="C52" t="s">
        <v>58</v>
      </c>
    </row>
    <row r="53" spans="3:3">
      <c r="C53" t="s">
        <v>59</v>
      </c>
    </row>
    <row r="54" spans="2:9">
      <c r="B54" t="s">
        <v>52</v>
      </c>
      <c r="D54" t="s">
        <v>47</v>
      </c>
      <c r="E54" t="s">
        <v>55</v>
      </c>
      <c r="F54" t="s">
        <v>56</v>
      </c>
      <c r="G54" t="s">
        <v>57</v>
      </c>
      <c r="H54" t="s">
        <v>58</v>
      </c>
      <c r="I54" t="s">
        <v>59</v>
      </c>
    </row>
    <row r="55" spans="3:3">
      <c r="C55" t="s">
        <v>47</v>
      </c>
    </row>
    <row r="56" spans="3:3">
      <c r="C56" t="s">
        <v>55</v>
      </c>
    </row>
    <row r="57" spans="3:3">
      <c r="C57" t="s">
        <v>56</v>
      </c>
    </row>
    <row r="58" spans="3:3">
      <c r="C58" t="s">
        <v>57</v>
      </c>
    </row>
    <row r="59" spans="3:3">
      <c r="C59" t="s">
        <v>58</v>
      </c>
    </row>
    <row r="60" spans="3:3">
      <c r="C60" t="s">
        <v>59</v>
      </c>
    </row>
    <row r="61" spans="2:9">
      <c r="B61" t="s">
        <v>53</v>
      </c>
      <c r="D61" t="s">
        <v>47</v>
      </c>
      <c r="E61" t="s">
        <v>55</v>
      </c>
      <c r="F61" t="s">
        <v>56</v>
      </c>
      <c r="G61" t="s">
        <v>57</v>
      </c>
      <c r="H61" t="s">
        <v>58</v>
      </c>
      <c r="I61" t="s">
        <v>59</v>
      </c>
    </row>
    <row r="62" spans="3:3">
      <c r="C62" t="s">
        <v>47</v>
      </c>
    </row>
    <row r="63" spans="3:3">
      <c r="C63" t="s">
        <v>55</v>
      </c>
    </row>
    <row r="64" spans="3:3">
      <c r="C64" t="s">
        <v>56</v>
      </c>
    </row>
    <row r="65" spans="3:3">
      <c r="C65" t="s">
        <v>57</v>
      </c>
    </row>
    <row r="66" spans="3:3">
      <c r="C66" t="s">
        <v>58</v>
      </c>
    </row>
    <row r="67" spans="3:3">
      <c r="C67" t="s">
        <v>59</v>
      </c>
    </row>
    <row r="68" spans="2:9">
      <c r="B68" t="s">
        <v>54</v>
      </c>
      <c r="D68" t="s">
        <v>47</v>
      </c>
      <c r="E68" t="s">
        <v>55</v>
      </c>
      <c r="F68" t="s">
        <v>56</v>
      </c>
      <c r="G68" t="s">
        <v>57</v>
      </c>
      <c r="H68" t="s">
        <v>58</v>
      </c>
      <c r="I68" t="s">
        <v>59</v>
      </c>
    </row>
    <row r="69" spans="3:3">
      <c r="C69" t="s">
        <v>47</v>
      </c>
    </row>
    <row r="70" spans="3:3">
      <c r="C70" t="s">
        <v>55</v>
      </c>
    </row>
    <row r="71" spans="3:3">
      <c r="C71" t="s">
        <v>56</v>
      </c>
    </row>
    <row r="72" spans="3:3">
      <c r="C72" t="s">
        <v>57</v>
      </c>
    </row>
    <row r="73" spans="3:3">
      <c r="C73" t="s">
        <v>58</v>
      </c>
    </row>
    <row r="74" spans="3:3">
      <c r="C74" t="s">
        <v>59</v>
      </c>
    </row>
  </sheetData>
  <mergeCells count="7">
    <mergeCell ref="D1:E1"/>
    <mergeCell ref="F1:G1"/>
    <mergeCell ref="H1:I1"/>
    <mergeCell ref="J1:K1"/>
    <mergeCell ref="L1:M1"/>
    <mergeCell ref="N1:O1"/>
    <mergeCell ref="P1:Q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dcterms:created xsi:type="dcterms:W3CDTF">2017-08-07T12:34:00Z</dcterms:created>
  <dcterms:modified xsi:type="dcterms:W3CDTF">2017-08-10T15:04:05Z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2057-10.2.0.5908</vt:lpwstr>
  </property>
</Properties>
</file>