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21" i="1"/>
  <c r="S22" i="1"/>
  <c r="S23" i="1"/>
  <c r="S19" i="1"/>
  <c r="R23" i="1"/>
  <c r="R22" i="1"/>
  <c r="R21" i="1"/>
  <c r="R20" i="1"/>
  <c r="R19" i="1"/>
  <c r="R18" i="1"/>
  <c r="S24" i="1" l="1"/>
  <c r="R16" i="1" l="1"/>
  <c r="R11" i="1"/>
  <c r="R12" i="1"/>
  <c r="R13" i="1"/>
  <c r="R14" i="1"/>
  <c r="R15" i="1"/>
  <c r="R10" i="1"/>
  <c r="Q16" i="1" l="1"/>
  <c r="N11" i="1"/>
  <c r="N12" i="1" s="1"/>
  <c r="N13" i="1" s="1"/>
  <c r="N14" i="1" s="1"/>
  <c r="N15" i="1" s="1"/>
  <c r="N10" i="1"/>
  <c r="I6" i="1"/>
  <c r="I5" i="1"/>
  <c r="E8" i="1" l="1"/>
  <c r="E7" i="1"/>
  <c r="E6" i="1" l="1"/>
  <c r="E5" i="1"/>
  <c r="E4" i="1"/>
</calcChain>
</file>

<file path=xl/sharedStrings.xml><?xml version="1.0" encoding="utf-8"?>
<sst xmlns="http://schemas.openxmlformats.org/spreadsheetml/2006/main" count="38" uniqueCount="38">
  <si>
    <t>Salaries</t>
    <phoneticPr fontId="1" type="noConversion"/>
  </si>
  <si>
    <t>n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</si>
  <si>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</si>
  <si>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</si>
  <si>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</si>
  <si>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mid</t>
    <phoneticPr fontId="1" type="noConversion"/>
  </si>
  <si>
    <t>範圍</t>
  </si>
  <si>
    <r>
      <rPr>
        <sz val="14"/>
        <color theme="1"/>
        <rFont val="Times New Roman"/>
        <family val="2"/>
        <charset val="136"/>
      </rPr>
      <t>欄</t>
    </r>
    <r>
      <rPr>
        <sz val="14"/>
        <color theme="1"/>
        <rFont val="Times New Roman"/>
        <family val="1"/>
      </rPr>
      <t>1</t>
    </r>
  </si>
  <si>
    <r>
      <rPr>
        <sz val="14"/>
        <color theme="1"/>
        <rFont val="Times New Roman"/>
        <family val="2"/>
        <charset val="136"/>
      </rPr>
      <t>平均數</t>
    </r>
  </si>
  <si>
    <r>
      <rPr>
        <sz val="14"/>
        <color theme="1"/>
        <rFont val="Times New Roman"/>
        <family val="2"/>
        <charset val="136"/>
      </rPr>
      <t>標準誤</t>
    </r>
  </si>
  <si>
    <r>
      <rPr>
        <sz val="14"/>
        <color theme="1"/>
        <rFont val="Times New Roman"/>
        <family val="2"/>
        <charset val="136"/>
      </rPr>
      <t>中間值</t>
    </r>
  </si>
  <si>
    <r>
      <rPr>
        <sz val="14"/>
        <color theme="1"/>
        <rFont val="Times New Roman"/>
        <family val="2"/>
        <charset val="136"/>
      </rPr>
      <t>眾數</t>
    </r>
  </si>
  <si>
    <r>
      <rPr>
        <sz val="14"/>
        <color theme="1"/>
        <rFont val="Times New Roman"/>
        <family val="2"/>
        <charset val="136"/>
      </rPr>
      <t>標準差</t>
    </r>
  </si>
  <si>
    <r>
      <rPr>
        <sz val="14"/>
        <color theme="1"/>
        <rFont val="Times New Roman"/>
        <family val="2"/>
        <charset val="136"/>
      </rPr>
      <t>變異數</t>
    </r>
  </si>
  <si>
    <r>
      <rPr>
        <sz val="14"/>
        <color theme="1"/>
        <rFont val="Times New Roman"/>
        <family val="2"/>
        <charset val="136"/>
      </rPr>
      <t>峰度</t>
    </r>
  </si>
  <si>
    <r>
      <rPr>
        <sz val="14"/>
        <color theme="1"/>
        <rFont val="Times New Roman"/>
        <family val="2"/>
        <charset val="136"/>
      </rPr>
      <t>偏態</t>
    </r>
  </si>
  <si>
    <r>
      <rPr>
        <sz val="14"/>
        <color theme="1"/>
        <rFont val="Times New Roman"/>
        <family val="2"/>
        <charset val="136"/>
      </rPr>
      <t>最小值</t>
    </r>
  </si>
  <si>
    <r>
      <rPr>
        <sz val="14"/>
        <color theme="1"/>
        <rFont val="Times New Roman"/>
        <family val="2"/>
        <charset val="136"/>
      </rPr>
      <t>最大值</t>
    </r>
  </si>
  <si>
    <r>
      <rPr>
        <sz val="14"/>
        <color theme="1"/>
        <rFont val="Times New Roman"/>
        <family val="2"/>
        <charset val="136"/>
      </rPr>
      <t>總和</t>
    </r>
  </si>
  <si>
    <r>
      <rPr>
        <sz val="14"/>
        <color theme="1"/>
        <rFont val="Times New Roman"/>
        <family val="2"/>
        <charset val="136"/>
      </rPr>
      <t>個數</t>
    </r>
  </si>
  <si>
    <t>資料寬度</t>
    <phoneticPr fontId="1" type="noConversion"/>
  </si>
  <si>
    <t>全距</t>
    <phoneticPr fontId="1" type="noConversion"/>
  </si>
  <si>
    <t>width</t>
    <phoneticPr fontId="1" type="noConversion"/>
  </si>
  <si>
    <t xml:space="preserve">start </t>
    <phoneticPr fontId="1" type="noConversion"/>
  </si>
  <si>
    <t>salaries</t>
  </si>
  <si>
    <t>salaries</t>
    <phoneticPr fontId="1" type="noConversion"/>
  </si>
  <si>
    <t>end</t>
    <phoneticPr fontId="1" type="noConversion"/>
  </si>
  <si>
    <t>start</t>
    <phoneticPr fontId="1" type="noConversion"/>
  </si>
  <si>
    <r>
      <rPr>
        <sz val="14"/>
        <color theme="1"/>
        <rFont val="Times New Roman"/>
        <family val="2"/>
        <charset val="136"/>
      </rPr>
      <t>頻率</t>
    </r>
  </si>
  <si>
    <r>
      <rPr>
        <sz val="14"/>
        <color theme="1"/>
        <rFont val="Times New Roman"/>
        <family val="2"/>
        <charset val="136"/>
      </rPr>
      <t>其他</t>
    </r>
  </si>
  <si>
    <t>50&lt;x&lt;240</t>
    <phoneticPr fontId="1" type="noConversion"/>
  </si>
  <si>
    <t>241&lt;x&lt;430</t>
    <phoneticPr fontId="1" type="noConversion"/>
  </si>
  <si>
    <t>431&lt;x&lt;620</t>
    <phoneticPr fontId="1" type="noConversion"/>
  </si>
  <si>
    <t>621&lt;x&lt;810</t>
    <phoneticPr fontId="1" type="noConversion"/>
  </si>
  <si>
    <t>811&lt;x&lt;1000</t>
    <phoneticPr fontId="1" type="noConversion"/>
  </si>
  <si>
    <t>1001&lt;x&lt;1190</t>
    <phoneticPr fontId="1" type="noConversion"/>
  </si>
  <si>
    <t>分別個數</t>
    <phoneticPr fontId="1" type="noConversion"/>
  </si>
  <si>
    <t>(取190當間距)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</si>
</sst>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4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4"/>
      <color theme="1"/>
      <name val="Times New Roman"/>
      <family val="2"/>
      <charset val="136"/>
    </font>
    <font>
      <sz val="14"/>
      <color theme="1"/>
      <name val="細明體"/>
      <family val="3"/>
      <charset val="136"/>
    </font>
    <font>
      <sz val="14"/>
      <color theme="1"/>
      <name val="Times New Roman"/>
      <family val="1"/>
    </font>
    <font>
      <sz val="14"/>
      <color rgb="FFFF0000"/>
      <name val="Times New Roman"/>
      <family val="2"/>
      <charset val="136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Sheet1!$P$10:$P$15</c:f>
              <c:strCache>
                <c:ptCount val="6"/>
                <c:pt idx="0">
                  <c:v>240</c:v>
                </c:pt>
                <c:pt idx="1">
                  <c:v>430</c:v>
                </c:pt>
                <c:pt idx="2">
                  <c:v>620</c:v>
                </c:pt>
                <c:pt idx="3">
                  <c:v>810</c:v>
                </c:pt>
                <c:pt idx="4">
                  <c:v>1000</c:v>
                </c:pt>
                <c:pt idx="5">
                  <c:v>其他</c:v>
                </c:pt>
              </c:strCache>
            </c:strRef>
          </c:cat>
          <c:val>
            <c:numRef>
              <c:f>Sheet1!$Q$10:$Q$15</c:f>
              <c:numCache>
                <c:formatCode>General</c:formatCode>
                <c:ptCount val="6"/>
                <c:pt idx="0">
                  <c:v>19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7-4A78-BD01-D913FBF4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19151"/>
        <c:axId val="860217071"/>
      </c:barChart>
      <c:catAx>
        <c:axId val="86021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salaries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0217071"/>
        <c:crosses val="autoZero"/>
        <c:auto val="1"/>
        <c:lblAlgn val="ctr"/>
        <c:lblOffset val="100"/>
        <c:noMultiLvlLbl val="0"/>
      </c:catAx>
      <c:valAx>
        <c:axId val="86021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2191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5</xdr:row>
      <xdr:rowOff>219076</xdr:rowOff>
    </xdr:from>
    <xdr:to>
      <xdr:col>25</xdr:col>
      <xdr:colOff>19050</xdr:colOff>
      <xdr:row>15</xdr:row>
      <xdr:rowOff>209551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M4" sqref="M4"/>
    </sheetView>
  </sheetViews>
  <sheetFormatPr defaultRowHeight="18.75" x14ac:dyDescent="0.3"/>
  <cols>
    <col min="5" max="5" width="9.44140625" bestFit="1" customWidth="1"/>
    <col min="18" max="18" width="9.44140625" bestFit="1" customWidth="1"/>
  </cols>
  <sheetData>
    <row r="1" spans="1:18" x14ac:dyDescent="0.3">
      <c r="A1" t="s">
        <v>0</v>
      </c>
    </row>
    <row r="2" spans="1:18" x14ac:dyDescent="0.3">
      <c r="A2">
        <v>122</v>
      </c>
    </row>
    <row r="3" spans="1:18" x14ac:dyDescent="0.3">
      <c r="A3">
        <v>421</v>
      </c>
    </row>
    <row r="4" spans="1:18" x14ac:dyDescent="0.3">
      <c r="A4">
        <v>57</v>
      </c>
      <c r="D4" t="s">
        <v>1</v>
      </c>
      <c r="E4">
        <f>COUNT(A2:A44)</f>
        <v>43</v>
      </c>
    </row>
    <row r="5" spans="1:18" ht="19.5" x14ac:dyDescent="0.3">
      <c r="A5">
        <v>1106</v>
      </c>
      <c r="D5" s="9" t="s">
        <v>2</v>
      </c>
      <c r="E5" s="9">
        <f>MAX(A2:A44)</f>
        <v>1106</v>
      </c>
      <c r="F5">
        <v>1150</v>
      </c>
      <c r="H5" s="12" t="s">
        <v>21</v>
      </c>
      <c r="I5">
        <f>F5-F6</f>
        <v>1100</v>
      </c>
    </row>
    <row r="6" spans="1:18" ht="19.5" x14ac:dyDescent="0.3">
      <c r="A6">
        <v>56</v>
      </c>
      <c r="D6" s="9" t="s">
        <v>3</v>
      </c>
      <c r="E6" s="9">
        <f>MIN(A2:A44)</f>
        <v>53</v>
      </c>
      <c r="F6">
        <v>50</v>
      </c>
      <c r="H6" t="s">
        <v>22</v>
      </c>
      <c r="I6">
        <f>I5/6</f>
        <v>183.33333333333334</v>
      </c>
      <c r="J6" s="12">
        <v>190</v>
      </c>
      <c r="K6" s="12" t="s">
        <v>37</v>
      </c>
    </row>
    <row r="7" spans="1:18" ht="19.5" thickBot="1" x14ac:dyDescent="0.35">
      <c r="A7">
        <v>107</v>
      </c>
      <c r="D7" t="s">
        <v>4</v>
      </c>
      <c r="E7">
        <f>AVERAGE(A2:A44)</f>
        <v>380.02325581395348</v>
      </c>
    </row>
    <row r="8" spans="1:18" ht="19.5" thickBot="1" x14ac:dyDescent="0.35">
      <c r="A8">
        <v>875</v>
      </c>
      <c r="D8" t="s">
        <v>5</v>
      </c>
      <c r="E8">
        <f>MEDIAN(A2:A44)</f>
        <v>346</v>
      </c>
      <c r="I8" s="6" t="s">
        <v>7</v>
      </c>
      <c r="J8" s="6"/>
    </row>
    <row r="9" spans="1:18" x14ac:dyDescent="0.3">
      <c r="A9">
        <v>147</v>
      </c>
      <c r="I9" s="1"/>
      <c r="J9" s="1"/>
      <c r="M9" t="s">
        <v>27</v>
      </c>
      <c r="N9" t="s">
        <v>25</v>
      </c>
      <c r="P9" s="5" t="s">
        <v>24</v>
      </c>
      <c r="Q9" s="5" t="s">
        <v>28</v>
      </c>
    </row>
    <row r="10" spans="1:18" x14ac:dyDescent="0.3">
      <c r="A10">
        <v>346</v>
      </c>
      <c r="D10" t="s">
        <v>23</v>
      </c>
      <c r="E10">
        <v>50</v>
      </c>
      <c r="I10" s="7" t="s">
        <v>8</v>
      </c>
      <c r="J10" s="8">
        <v>380.02325581395348</v>
      </c>
      <c r="L10">
        <v>1</v>
      </c>
      <c r="M10">
        <v>50</v>
      </c>
      <c r="N10">
        <f>M10+190</f>
        <v>240</v>
      </c>
      <c r="P10" s="13">
        <v>240</v>
      </c>
      <c r="Q10" s="1">
        <v>19</v>
      </c>
      <c r="R10">
        <f>Q10/Q$16</f>
        <v>0.44186046511627908</v>
      </c>
    </row>
    <row r="11" spans="1:18" x14ac:dyDescent="0.3">
      <c r="A11">
        <v>384</v>
      </c>
      <c r="I11" s="2" t="s">
        <v>9</v>
      </c>
      <c r="J11" s="1">
        <v>45.846540793582719</v>
      </c>
      <c r="L11">
        <v>2</v>
      </c>
      <c r="N11" t="e">
        <f>N10+K$6</f>
        <v>#VALUE!</v>
      </c>
      <c r="P11" s="13">
        <v>430</v>
      </c>
      <c r="Q11" s="1">
        <v>9</v>
      </c>
      <c r="R11">
        <f t="shared" ref="R11:R15" si="0">Q11/Q$16</f>
        <v>0.20930232558139536</v>
      </c>
    </row>
    <row r="12" spans="1:18" x14ac:dyDescent="0.3">
      <c r="A12">
        <v>77</v>
      </c>
      <c r="I12" s="7" t="s">
        <v>10</v>
      </c>
      <c r="J12" s="8">
        <v>346</v>
      </c>
      <c r="L12">
        <v>3</v>
      </c>
      <c r="N12" t="e">
        <f t="shared" ref="N12:N15" si="1">N11+K$6</f>
        <v>#VALUE!</v>
      </c>
      <c r="P12" s="13">
        <v>620</v>
      </c>
      <c r="Q12" s="1">
        <v>5</v>
      </c>
      <c r="R12">
        <f t="shared" si="0"/>
        <v>0.11627906976744186</v>
      </c>
    </row>
    <row r="13" spans="1:18" x14ac:dyDescent="0.3">
      <c r="A13">
        <v>457</v>
      </c>
      <c r="I13" s="2" t="s">
        <v>11</v>
      </c>
      <c r="J13" s="1">
        <v>56</v>
      </c>
      <c r="L13">
        <v>4</v>
      </c>
      <c r="N13" t="e">
        <f t="shared" si="1"/>
        <v>#VALUE!</v>
      </c>
      <c r="P13" s="13">
        <v>810</v>
      </c>
      <c r="Q13" s="1">
        <v>5</v>
      </c>
      <c r="R13">
        <f t="shared" si="0"/>
        <v>0.11627906976744186</v>
      </c>
    </row>
    <row r="14" spans="1:18" x14ac:dyDescent="0.3">
      <c r="A14">
        <v>461</v>
      </c>
      <c r="I14" s="2" t="s">
        <v>12</v>
      </c>
      <c r="J14" s="1">
        <v>300.63587280582254</v>
      </c>
      <c r="L14">
        <v>5</v>
      </c>
      <c r="N14" t="e">
        <f t="shared" si="1"/>
        <v>#VALUE!</v>
      </c>
      <c r="P14" s="13">
        <v>1000</v>
      </c>
      <c r="Q14" s="1">
        <v>3</v>
      </c>
      <c r="R14">
        <f t="shared" si="0"/>
        <v>6.9767441860465115E-2</v>
      </c>
    </row>
    <row r="15" spans="1:18" ht="19.5" thickBot="1" x14ac:dyDescent="0.35">
      <c r="A15">
        <v>742</v>
      </c>
      <c r="I15" s="2" t="s">
        <v>13</v>
      </c>
      <c r="J15" s="1">
        <v>90381.928017718717</v>
      </c>
      <c r="L15">
        <v>6</v>
      </c>
      <c r="M15" t="s">
        <v>26</v>
      </c>
      <c r="N15" t="e">
        <f t="shared" si="1"/>
        <v>#VALUE!</v>
      </c>
      <c r="P15" s="3" t="s">
        <v>29</v>
      </c>
      <c r="Q15" s="4">
        <v>2</v>
      </c>
      <c r="R15">
        <f t="shared" si="0"/>
        <v>4.6511627906976744E-2</v>
      </c>
    </row>
    <row r="16" spans="1:18" x14ac:dyDescent="0.3">
      <c r="A16">
        <v>166</v>
      </c>
      <c r="I16" s="2" t="s">
        <v>14</v>
      </c>
      <c r="J16" s="1">
        <v>-0.28353252530228845</v>
      </c>
      <c r="Q16">
        <f>SUM(Q10:Q15)</f>
        <v>43</v>
      </c>
      <c r="R16">
        <f>SUM(R10:R15)</f>
        <v>1</v>
      </c>
    </row>
    <row r="17" spans="1:19" ht="19.5" x14ac:dyDescent="0.3">
      <c r="A17">
        <v>75</v>
      </c>
      <c r="I17" s="2" t="s">
        <v>15</v>
      </c>
      <c r="J17" s="1">
        <v>0.86719348934879792</v>
      </c>
      <c r="S17" s="12" t="s">
        <v>36</v>
      </c>
    </row>
    <row r="18" spans="1:19" ht="19.5" x14ac:dyDescent="0.3">
      <c r="A18">
        <v>53</v>
      </c>
      <c r="I18" s="10" t="s">
        <v>6</v>
      </c>
      <c r="J18" s="11">
        <v>1053</v>
      </c>
      <c r="K18" s="12" t="s">
        <v>20</v>
      </c>
      <c r="P18" t="s">
        <v>30</v>
      </c>
      <c r="R18">
        <f>COUNTIFS(A2:A44,"&lt;"&amp;241)</f>
        <v>19</v>
      </c>
      <c r="S18">
        <v>19</v>
      </c>
    </row>
    <row r="19" spans="1:19" x14ac:dyDescent="0.3">
      <c r="A19">
        <v>148</v>
      </c>
      <c r="I19" s="2" t="s">
        <v>16</v>
      </c>
      <c r="J19" s="1">
        <v>53</v>
      </c>
      <c r="P19" t="s">
        <v>31</v>
      </c>
      <c r="R19">
        <f>COUNTIFS(A2:A44,"&lt;"&amp;431)</f>
        <v>28</v>
      </c>
      <c r="S19">
        <f>R19-R18</f>
        <v>9</v>
      </c>
    </row>
    <row r="20" spans="1:19" x14ac:dyDescent="0.3">
      <c r="A20">
        <v>859</v>
      </c>
      <c r="I20" s="2" t="s">
        <v>17</v>
      </c>
      <c r="J20" s="1">
        <v>1106</v>
      </c>
      <c r="P20" t="s">
        <v>32</v>
      </c>
      <c r="R20">
        <f>COUNTIFS(A2:A44,"&lt;"&amp;621)</f>
        <v>33</v>
      </c>
      <c r="S20">
        <f t="shared" ref="S20:S23" si="2">R20-R19</f>
        <v>5</v>
      </c>
    </row>
    <row r="21" spans="1:19" x14ac:dyDescent="0.3">
      <c r="A21">
        <v>138</v>
      </c>
      <c r="I21" s="2" t="s">
        <v>18</v>
      </c>
      <c r="J21" s="1">
        <v>16341</v>
      </c>
      <c r="P21" t="s">
        <v>33</v>
      </c>
      <c r="R21">
        <f>COUNTIFS(A2:A44,"&lt;"&amp;811)</f>
        <v>38</v>
      </c>
      <c r="S21">
        <f t="shared" si="2"/>
        <v>5</v>
      </c>
    </row>
    <row r="22" spans="1:19" ht="19.5" thickBot="1" x14ac:dyDescent="0.35">
      <c r="A22">
        <v>168</v>
      </c>
      <c r="I22" s="3" t="s">
        <v>19</v>
      </c>
      <c r="J22" s="4">
        <v>43</v>
      </c>
      <c r="P22" t="s">
        <v>34</v>
      </c>
      <c r="R22">
        <f>COUNTIFS(A2:A44,"&lt;"&amp;1001)</f>
        <v>41</v>
      </c>
      <c r="S22">
        <f t="shared" si="2"/>
        <v>3</v>
      </c>
    </row>
    <row r="23" spans="1:19" x14ac:dyDescent="0.3">
      <c r="A23">
        <v>1046</v>
      </c>
      <c r="P23" t="s">
        <v>35</v>
      </c>
      <c r="R23">
        <f>COUNTIFS(A2:A44,"&lt;"&amp;1191)</f>
        <v>43</v>
      </c>
      <c r="S23">
        <f t="shared" si="2"/>
        <v>2</v>
      </c>
    </row>
    <row r="24" spans="1:19" x14ac:dyDescent="0.3">
      <c r="A24">
        <v>226</v>
      </c>
      <c r="S24">
        <f>SUM(S18:S23)</f>
        <v>43</v>
      </c>
    </row>
    <row r="25" spans="1:19" x14ac:dyDescent="0.3">
      <c r="A25">
        <v>745</v>
      </c>
    </row>
    <row r="26" spans="1:19" x14ac:dyDescent="0.3">
      <c r="A26">
        <v>83</v>
      </c>
    </row>
    <row r="27" spans="1:19" x14ac:dyDescent="0.3">
      <c r="A27">
        <v>253</v>
      </c>
    </row>
    <row r="28" spans="1:19" x14ac:dyDescent="0.3">
      <c r="A28">
        <v>245</v>
      </c>
    </row>
    <row r="29" spans="1:19" x14ac:dyDescent="0.3">
      <c r="A29">
        <v>377</v>
      </c>
    </row>
    <row r="30" spans="1:19" x14ac:dyDescent="0.3">
      <c r="A30">
        <v>202</v>
      </c>
    </row>
    <row r="31" spans="1:19" x14ac:dyDescent="0.3">
      <c r="A31">
        <v>165</v>
      </c>
    </row>
    <row r="32" spans="1:19" x14ac:dyDescent="0.3">
      <c r="A32">
        <v>527</v>
      </c>
    </row>
    <row r="33" spans="1:1" x14ac:dyDescent="0.3">
      <c r="A33">
        <v>525</v>
      </c>
    </row>
    <row r="34" spans="1:1" x14ac:dyDescent="0.3">
      <c r="A34">
        <v>442</v>
      </c>
    </row>
    <row r="35" spans="1:1" x14ac:dyDescent="0.3">
      <c r="A35">
        <v>397</v>
      </c>
    </row>
    <row r="36" spans="1:1" x14ac:dyDescent="0.3">
      <c r="A36">
        <v>361</v>
      </c>
    </row>
    <row r="37" spans="1:1" x14ac:dyDescent="0.3">
      <c r="A37">
        <v>949</v>
      </c>
    </row>
    <row r="38" spans="1:1" x14ac:dyDescent="0.3">
      <c r="A38">
        <v>773</v>
      </c>
    </row>
    <row r="39" spans="1:1" x14ac:dyDescent="0.3">
      <c r="A39">
        <v>373</v>
      </c>
    </row>
    <row r="40" spans="1:1" x14ac:dyDescent="0.3">
      <c r="A40">
        <v>158</v>
      </c>
    </row>
    <row r="41" spans="1:1" x14ac:dyDescent="0.3">
      <c r="A41">
        <v>99</v>
      </c>
    </row>
    <row r="42" spans="1:1" x14ac:dyDescent="0.3">
      <c r="A42">
        <v>56</v>
      </c>
    </row>
    <row r="43" spans="1:1" x14ac:dyDescent="0.3">
      <c r="A43">
        <v>702</v>
      </c>
    </row>
    <row r="44" spans="1:1" x14ac:dyDescent="0.3">
      <c r="A44">
        <v>672</v>
      </c>
    </row>
  </sheetData>
  <sortState ref="P10:P14">
    <sortCondition ref="P1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Yen-I Chiang</dc:creator>
  <cp:lastModifiedBy>user</cp:lastModifiedBy>
  <dcterms:created xsi:type="dcterms:W3CDTF">2020-10-12T02:52:07Z</dcterms:created>
  <dcterms:modified xsi:type="dcterms:W3CDTF">2020-10-20T01:52:58Z</dcterms:modified>
</cp:coreProperties>
</file>