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專題\credit_card\DB104_hau\GPS\user_stay_point\final_card\"/>
    </mc:Choice>
  </mc:AlternateContent>
  <bookViews>
    <workbookView xWindow="240" yWindow="15" windowWidth="16095" windowHeight="9660" activeTab="7"/>
  </bookViews>
  <sheets>
    <sheet name="工作表2" sheetId="3" r:id="rId1"/>
    <sheet name="Sheet1" sheetId="1" r:id="rId2"/>
    <sheet name="工作表1" sheetId="2" r:id="rId3"/>
    <sheet name="工作表3" sheetId="4" r:id="rId4"/>
    <sheet name="工作表5" sheetId="6" r:id="rId5"/>
    <sheet name="工作表6" sheetId="7" r:id="rId6"/>
    <sheet name="工作表7" sheetId="8" r:id="rId7"/>
    <sheet name="工作表4" sheetId="5" r:id="rId8"/>
  </sheets>
  <calcPr calcId="162913"/>
  <pivotCaches>
    <pivotCache cacheId="3" r:id="rId9"/>
    <pivotCache cacheId="4" r:id="rId10"/>
    <pivotCache cacheId="5" r:id="rId11"/>
  </pivotCaches>
</workbook>
</file>

<file path=xl/calcChain.xml><?xml version="1.0" encoding="utf-8"?>
<calcChain xmlns="http://schemas.openxmlformats.org/spreadsheetml/2006/main">
  <c r="G42" i="5" l="1"/>
  <c r="F42" i="5"/>
  <c r="E42" i="5"/>
  <c r="D42" i="5"/>
  <c r="C42" i="5"/>
  <c r="B42" i="5"/>
  <c r="G41" i="5"/>
  <c r="F41" i="5"/>
  <c r="E41" i="5"/>
  <c r="D41" i="5"/>
  <c r="C41" i="5"/>
  <c r="B41" i="5"/>
  <c r="G40" i="5"/>
  <c r="F40" i="5"/>
  <c r="E40" i="5"/>
  <c r="D40" i="5"/>
  <c r="C40" i="5"/>
  <c r="B40" i="5"/>
  <c r="G39" i="5"/>
  <c r="F39" i="5"/>
  <c r="E39" i="5"/>
  <c r="D39" i="5"/>
  <c r="C39" i="5"/>
  <c r="B39" i="5"/>
  <c r="G38" i="5"/>
  <c r="F38" i="5"/>
  <c r="E38" i="5"/>
  <c r="D38" i="5"/>
  <c r="C38" i="5"/>
  <c r="B38" i="5"/>
  <c r="G37" i="5"/>
  <c r="F37" i="5"/>
  <c r="E37" i="5"/>
  <c r="D37" i="5"/>
  <c r="C37" i="5"/>
  <c r="B37" i="5"/>
  <c r="G36" i="5"/>
  <c r="F36" i="5"/>
  <c r="E36" i="5"/>
  <c r="D36" i="5"/>
  <c r="C36" i="5"/>
  <c r="B36" i="5"/>
  <c r="B27" i="5" l="1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C26" i="5"/>
  <c r="D26" i="5"/>
  <c r="E26" i="5"/>
  <c r="F26" i="5"/>
  <c r="G26" i="5"/>
  <c r="B26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C16" i="5"/>
  <c r="C17" i="5"/>
  <c r="C18" i="5"/>
  <c r="C19" i="5"/>
  <c r="C20" i="5"/>
  <c r="C21" i="5"/>
  <c r="C15" i="5"/>
  <c r="B16" i="5"/>
  <c r="B17" i="5"/>
  <c r="B18" i="5"/>
  <c r="B19" i="5"/>
  <c r="B20" i="5"/>
  <c r="B21" i="5"/>
  <c r="B15" i="5"/>
  <c r="T8" i="4" l="1"/>
  <c r="T9" i="4"/>
  <c r="T10" i="4"/>
  <c r="T11" i="4"/>
  <c r="T12" i="4"/>
  <c r="T13" i="4"/>
  <c r="T7" i="4"/>
  <c r="U8" i="4"/>
  <c r="U9" i="4"/>
  <c r="U10" i="4"/>
  <c r="U11" i="4"/>
  <c r="U12" i="4"/>
  <c r="U13" i="4"/>
  <c r="U7" i="4"/>
  <c r="N23" i="2"/>
  <c r="N22" i="2"/>
  <c r="L23" i="2"/>
  <c r="L22" i="2"/>
  <c r="J23" i="2"/>
  <c r="J22" i="2"/>
  <c r="H23" i="2"/>
  <c r="H22" i="2"/>
  <c r="F23" i="2"/>
  <c r="F22" i="2"/>
  <c r="D23" i="2"/>
  <c r="F25" i="2" s="1"/>
  <c r="D22" i="2"/>
  <c r="B23" i="2"/>
  <c r="B22" i="2"/>
  <c r="H25" i="2" l="1"/>
  <c r="L25" i="2"/>
  <c r="B25" i="2"/>
  <c r="J25" i="2"/>
  <c r="F24" i="2"/>
  <c r="N24" i="2"/>
  <c r="D24" i="2"/>
  <c r="H24" i="2"/>
  <c r="L24" i="2"/>
  <c r="D25" i="2"/>
  <c r="B24" i="2"/>
  <c r="J24" i="2"/>
  <c r="N25" i="2"/>
</calcChain>
</file>

<file path=xl/sharedStrings.xml><?xml version="1.0" encoding="utf-8"?>
<sst xmlns="http://schemas.openxmlformats.org/spreadsheetml/2006/main" count="598" uniqueCount="222">
  <si>
    <t>user</t>
  </si>
  <si>
    <t>date</t>
  </si>
  <si>
    <t>stay_point_coord</t>
  </si>
  <si>
    <t>start</t>
  </si>
  <si>
    <t>end</t>
  </si>
  <si>
    <t>duration</t>
  </si>
  <si>
    <t>user1</t>
  </si>
  <si>
    <t>user2</t>
  </si>
  <si>
    <t>user3</t>
  </si>
  <si>
    <t>user4</t>
  </si>
  <si>
    <t>user5</t>
  </si>
  <si>
    <t>user6</t>
  </si>
  <si>
    <t>user7</t>
  </si>
  <si>
    <t>2019-11-26</t>
  </si>
  <si>
    <t>2019-12-06</t>
  </si>
  <si>
    <t>2019-11-30</t>
  </si>
  <si>
    <t>2019-12-03</t>
  </si>
  <si>
    <t>2019-12-04</t>
  </si>
  <si>
    <t>2019-12-07</t>
  </si>
  <si>
    <t>2019-12-08</t>
  </si>
  <si>
    <t>2019-12-01</t>
  </si>
  <si>
    <t>2019-12-02</t>
  </si>
  <si>
    <t>2019-12-05</t>
  </si>
  <si>
    <t>2019-11-27</t>
  </si>
  <si>
    <t>2019-11-28</t>
  </si>
  <si>
    <t>2019-11-29</t>
  </si>
  <si>
    <t>2019-11-25</t>
  </si>
  <si>
    <t>(25.052463, 121.604865)</t>
  </si>
  <si>
    <t>(25.0420301197541, 121.5318861763114)</t>
  </si>
  <si>
    <t>(25.04349100095238, 121.5326256890476)</t>
  </si>
  <si>
    <t>(24.95123293461539, 121.5527319884615)</t>
  </si>
  <si>
    <t>(24.67737572222222, 121.7710075388889)</t>
  </si>
  <si>
    <t>(24.6784706, 121.7707810588235)</t>
  </si>
  <si>
    <t>(24.67489107, 121.7704191553846)</t>
  </si>
  <si>
    <t>(24.6758851996875, 121.768344229375)</t>
  </si>
  <si>
    <t>(24.6773619152381, 121.7710231332234)</t>
  </si>
  <si>
    <t>(25.05280527, 121.5442672911111)</t>
  </si>
  <si>
    <t>(25.0537584, 121.5477461)</t>
  </si>
  <si>
    <t>(25.05279420846153, 121.546710233077)</t>
  </si>
  <si>
    <t>(25.05280249375, 121.544260675)</t>
  </si>
  <si>
    <t>(25.05083499444444, 121.3744953462963)</t>
  </si>
  <si>
    <t>(25.050077925, 121.37560130625)</t>
  </si>
  <si>
    <t>(25.05083348057692, 121.3744970475961)</t>
  </si>
  <si>
    <t>(25.04235834232283, 121.5785223655512)</t>
  </si>
  <si>
    <t>(25.03220703612567, 121.5131532293194)</t>
  </si>
  <si>
    <t>(25.01389336089888, 121.5295568895505)</t>
  </si>
  <si>
    <t>(25.04234940229007, 121.5785162160306)</t>
  </si>
  <si>
    <t>(25.04234929235295, 121.5785129975818)</t>
  </si>
  <si>
    <t>(25.04093474387097, 121.5795745254839)</t>
  </si>
  <si>
    <t>(25.04234966605042, 121.5785227033614)</t>
  </si>
  <si>
    <t>(25.04235902500001, 121.5784931958334)</t>
  </si>
  <si>
    <t>(25.04237084242426, 121.5785562045455)</t>
  </si>
  <si>
    <t>(25.04234305125476, 121.5785325277567)</t>
  </si>
  <si>
    <t>(25.0283117575, 121.5663684525)</t>
  </si>
  <si>
    <t>(25.04236906285714, 121.5785576257142)</t>
  </si>
  <si>
    <t>(25.04237327647059, 121.5785525697479)</t>
  </si>
  <si>
    <t>(25.03874455806452, 121.5078696758065)</t>
  </si>
  <si>
    <t>(25.08069735, 121.5629229258333)</t>
  </si>
  <si>
    <t>(25.03818276625, 121.50797433125)</t>
  </si>
  <si>
    <t>(25.0535785625, 121.545686675)</t>
  </si>
  <si>
    <t>(25.0423678479452, 121.5785559506849)</t>
  </si>
  <si>
    <t>(25.03849700489361, 121.5076473348936)</t>
  </si>
  <si>
    <t>(25.04234442962963, 121.5785583740741)</t>
  </si>
  <si>
    <t>(25.03849181578947, 121.5076815921053)</t>
  </si>
  <si>
    <t>(25.04924851764705, 121.3637251)</t>
  </si>
  <si>
    <t>(25.0386912792, 121.5087393408)</t>
  </si>
  <si>
    <t>(25.04235186666667, 121.5785681444445)</t>
  </si>
  <si>
    <t>(25.04235476444446, 121.5785577322222)</t>
  </si>
  <si>
    <t>(24.96798127390463, 121.1916081519191)</t>
  </si>
  <si>
    <t>(24.96453612110911, 121.1919066806252)</t>
  </si>
  <si>
    <t>(24.96803926447115, 121.1916318172703)</t>
  </si>
  <si>
    <t>(24.96717080431516, 121.1909951373849)</t>
  </si>
  <si>
    <t>(24.96803486762349, 121.1916280703433)</t>
  </si>
  <si>
    <t>(24.96524284550073, 121.1936085998924)</t>
  </si>
  <si>
    <t>(24.96802696346125, 121.1916426013742)</t>
  </si>
  <si>
    <t>(24.96453714014631, 121.1919037070269)</t>
  </si>
  <si>
    <t>(24.96804229112284, 121.1916183944127)</t>
  </si>
  <si>
    <t>(24.96526219894673, 121.1935930785606)</t>
  </si>
  <si>
    <t>(24.96805352630441, 121.1916461885588)</t>
  </si>
  <si>
    <t>(24.96454447882028, 121.1919058037073)</t>
  </si>
  <si>
    <t>(24.96451625938282, 121.1918838749075)</t>
  </si>
  <si>
    <t>(24.96807993556473, 121.1916225038628)</t>
  </si>
  <si>
    <t>(24.96512232957456, 121.193531516449)</t>
  </si>
  <si>
    <t>(24.96807606456439, 121.1916443596454)</t>
  </si>
  <si>
    <t>(24.96529359885765, 121.1936083205502)</t>
  </si>
  <si>
    <t>(24.96809859004577, 121.1916630274716)</t>
  </si>
  <si>
    <t>(24.96469320007995, 121.191485107551)</t>
  </si>
  <si>
    <t>(24.96454162338028, 121.1918734743757)</t>
  </si>
  <si>
    <t>(24.96808096734734, 121.1915976434958)</t>
  </si>
  <si>
    <t>(24.96383955527222, 121.1906957220548)</t>
  </si>
  <si>
    <t>(24.9681005656138, 121.19163353614)</t>
  </si>
  <si>
    <t>(24.964539942662, 121.1918988466798)</t>
  </si>
  <si>
    <t>(24.96799485669285, 121.1916238417679)</t>
  </si>
  <si>
    <t>(24.96518353254329, 121.1910344342537)</t>
  </si>
  <si>
    <t>(25.04236589894736, 121.5785477810526)</t>
  </si>
  <si>
    <t>(25.04106596733333, 121.5794813613333)</t>
  </si>
  <si>
    <t>(25.04233498418919, 121.5785307699325)</t>
  </si>
  <si>
    <t>(25.0404061916, 121.5755582)</t>
  </si>
  <si>
    <t>(25.04233348022523, 121.5785278921622)</t>
  </si>
  <si>
    <t>(25.04234289137379, 121.5785304383387)</t>
  </si>
  <si>
    <t>(25.028132325, 121.565777675)</t>
  </si>
  <si>
    <t>(25.04234275909091, 121.5785388409091)</t>
  </si>
  <si>
    <t>(25.04234184702701, 121.5785047816216)</t>
  </si>
  <si>
    <t>(25.028136625, 121.5657266)</t>
  </si>
  <si>
    <t>(25.04234111564706, 121.5785360758823)</t>
  </si>
  <si>
    <t>(25.04233559027026, 121.5785272799999)</t>
  </si>
  <si>
    <t>(24.964163975, 121.192772425)</t>
  </si>
  <si>
    <t>(24.96781735, 121.19170875)</t>
  </si>
  <si>
    <t>(24.96410055230769, 121.1906380446154)</t>
  </si>
  <si>
    <t>(24.9676468, 121.1915304)</t>
  </si>
  <si>
    <t>(25.04232555, 121.57857215)</t>
  </si>
  <si>
    <t>(25.052575, 121.604871)</t>
  </si>
  <si>
    <t>(25.0420673275, 121.53170521)</t>
  </si>
  <si>
    <t>(24.96415972727273, 121.1928207272727)</t>
  </si>
  <si>
    <t>(24.96404929428572, 121.1928279457143)</t>
  </si>
  <si>
    <t>(24.96395006, 121.215458)</t>
  </si>
  <si>
    <t>(24.96780865, 121.1917346)</t>
  </si>
  <si>
    <t>(24.967798375, 121.191621975)</t>
  </si>
  <si>
    <t>(25.0477789, 121.5178991)</t>
  </si>
  <si>
    <t>(25.0490591, 121.51810645)</t>
  </si>
  <si>
    <t>(25.042284822, 121.578467646)</t>
  </si>
  <si>
    <t>(25.055897165, 121.5422276816667)</t>
  </si>
  <si>
    <t>(25.051889575, 121.544596925)</t>
  </si>
  <si>
    <t>(25.090131962, 121.536297066)</t>
  </si>
  <si>
    <t>(25.083721425, 121.528782115)</t>
  </si>
  <si>
    <t>(25.08318037375, 121.528532175)</t>
  </si>
  <si>
    <t>列標籤</t>
  </si>
  <si>
    <t>總計</t>
  </si>
  <si>
    <t>欄標籤</t>
  </si>
  <si>
    <t>加總 - duration</t>
  </si>
  <si>
    <t>計數 - stay_point_coord 的加總</t>
  </si>
  <si>
    <t>加總 - duration 的加總</t>
  </si>
  <si>
    <t>計數 - stay_point_coord</t>
  </si>
  <si>
    <t>平均每日停留點</t>
  </si>
  <si>
    <t>平均每停留點時間</t>
  </si>
  <si>
    <t>平均每停留點時間</t>
    <phoneticPr fontId="2" type="noConversion"/>
  </si>
  <si>
    <t>平均每日停留點</t>
    <phoneticPr fontId="2" type="noConversion"/>
  </si>
  <si>
    <t>停留點排名-超商</t>
    <phoneticPr fontId="2" type="noConversion"/>
  </si>
  <si>
    <t>停留點時間排名-網購</t>
    <phoneticPr fontId="2" type="noConversion"/>
  </si>
  <si>
    <t>超商排名</t>
    <phoneticPr fontId="2" type="noConversion"/>
  </si>
  <si>
    <t>網購排名</t>
    <phoneticPr fontId="2" type="noConversion"/>
  </si>
  <si>
    <t>電影</t>
    <phoneticPr fontId="2" type="noConversion"/>
  </si>
  <si>
    <t>#把同user的資料騎車的值挑出</t>
  </si>
  <si>
    <r>
      <t>trafficnum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>[]</t>
    </r>
  </si>
  <si>
    <r>
      <t>for</t>
    </r>
    <r>
      <rPr>
        <sz val="10"/>
        <color rgb="FF333333"/>
        <rFont val="Courier New"/>
        <family val="3"/>
      </rPr>
      <t xml:space="preserve"> i </t>
    </r>
    <r>
      <rPr>
        <b/>
        <sz val="10"/>
        <color rgb="FFAA22FF"/>
        <rFont val="Courier New"/>
        <family val="3"/>
      </rPr>
      <t>in</t>
    </r>
    <r>
      <rPr>
        <sz val="10"/>
        <color rgb="FF333333"/>
        <rFont val="Courier New"/>
        <family val="3"/>
      </rPr>
      <t xml:space="preserve"> allspeed:</t>
    </r>
  </si>
  <si>
    <r>
      <t xml:space="preserve">    count</t>
    </r>
    <r>
      <rPr>
        <sz val="10"/>
        <color rgb="FF666666"/>
        <rFont val="Courier New"/>
        <family val="3"/>
      </rPr>
      <t>=0</t>
    </r>
  </si>
  <si>
    <r>
      <t xml:space="preserve">    </t>
    </r>
    <r>
      <rPr>
        <b/>
        <sz val="10"/>
        <color rgb="FF008000"/>
        <rFont val="Courier New"/>
        <family val="3"/>
      </rPr>
      <t>for</t>
    </r>
    <r>
      <rPr>
        <sz val="10"/>
        <color rgb="FF333333"/>
        <rFont val="Courier New"/>
        <family val="3"/>
      </rPr>
      <t xml:space="preserve"> ii </t>
    </r>
    <r>
      <rPr>
        <b/>
        <sz val="10"/>
        <color rgb="FFAA22FF"/>
        <rFont val="Courier New"/>
        <family val="3"/>
      </rPr>
      <t>in</t>
    </r>
    <r>
      <rPr>
        <sz val="10"/>
        <color rgb="FF333333"/>
        <rFont val="Courier New"/>
        <family val="3"/>
      </rPr>
      <t xml:space="preserve"> i:</t>
    </r>
  </si>
  <si>
    <r>
      <t xml:space="preserve">        </t>
    </r>
    <r>
      <rPr>
        <b/>
        <sz val="10"/>
        <color rgb="FF008000"/>
        <rFont val="Courier New"/>
        <family val="3"/>
      </rPr>
      <t>if</t>
    </r>
    <r>
      <rPr>
        <sz val="10"/>
        <color rgb="FF333333"/>
        <rFont val="Courier New"/>
        <family val="3"/>
      </rPr>
      <t xml:space="preserve"> ii[</t>
    </r>
    <r>
      <rPr>
        <sz val="10"/>
        <color rgb="FF666666"/>
        <rFont val="Courier New"/>
        <family val="3"/>
      </rPr>
      <t>1</t>
    </r>
    <r>
      <rPr>
        <sz val="10"/>
        <color rgb="FF333333"/>
        <rFont val="Courier New"/>
        <family val="3"/>
      </rPr>
      <t>]</t>
    </r>
    <r>
      <rPr>
        <sz val="10"/>
        <color rgb="FF666666"/>
        <rFont val="Courier New"/>
        <family val="3"/>
      </rPr>
      <t>&gt;15</t>
    </r>
    <r>
      <rPr>
        <sz val="10"/>
        <color rgb="FF333333"/>
        <rFont val="Courier New"/>
        <family val="3"/>
      </rPr>
      <t xml:space="preserve">:   </t>
    </r>
    <r>
      <rPr>
        <i/>
        <sz val="10"/>
        <color rgb="FF408080"/>
        <rFont val="Courier New"/>
        <family val="3"/>
      </rPr>
      <t>#以時速&gt;15為騎車回傳值每次＋1</t>
    </r>
  </si>
  <si>
    <r>
      <t xml:space="preserve">            count</t>
    </r>
    <r>
      <rPr>
        <sz val="10"/>
        <color rgb="FF666666"/>
        <rFont val="Courier New"/>
        <family val="3"/>
      </rPr>
      <t>+=1</t>
    </r>
  </si>
  <si>
    <r>
      <t xml:space="preserve">    uct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>(ii[</t>
    </r>
    <r>
      <rPr>
        <sz val="10"/>
        <color rgb="FF666666"/>
        <rFont val="Courier New"/>
        <family val="3"/>
      </rPr>
      <t>0</t>
    </r>
    <r>
      <rPr>
        <sz val="10"/>
        <color rgb="FF333333"/>
        <rFont val="Courier New"/>
        <family val="3"/>
      </rPr>
      <t>],count)</t>
    </r>
  </si>
  <si>
    <r>
      <t xml:space="preserve">    trafficnum</t>
    </r>
    <r>
      <rPr>
        <sz val="10"/>
        <color rgb="FF666666"/>
        <rFont val="Courier New"/>
        <family val="3"/>
      </rPr>
      <t>.</t>
    </r>
    <r>
      <rPr>
        <sz val="10"/>
        <color rgb="FF333333"/>
        <rFont val="Courier New"/>
        <family val="3"/>
      </rPr>
      <t>append(uct)</t>
    </r>
  </si>
  <si>
    <t>trafficnum</t>
  </si>
  <si>
    <t>Out[171]:</t>
  </si>
  <si>
    <t>[('user1', 18),</t>
  </si>
  <si>
    <t xml:space="preserve"> ('user2', 40),</t>
  </si>
  <si>
    <t xml:space="preserve"> ('user3', 12),</t>
  </si>
  <si>
    <t xml:space="preserve"> ('user4', 31),</t>
  </si>
  <si>
    <t xml:space="preserve"> ('user5', 26),</t>
  </si>
  <si>
    <t xml:space="preserve"> ('user6', 1),</t>
  </si>
  <si>
    <t xml:space="preserve"> ('user7', 89)]</t>
  </si>
  <si>
    <t>In [8]:</t>
  </si>
  <si>
    <t>#如果開車時間大於30的話推薦加油</t>
  </si>
  <si>
    <r>
      <t>gas_recmd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>[]</t>
    </r>
  </si>
  <si>
    <r>
      <t>for</t>
    </r>
    <r>
      <rPr>
        <sz val="10"/>
        <color rgb="FF333333"/>
        <rFont val="Courier New"/>
        <family val="3"/>
      </rPr>
      <t xml:space="preserve"> i </t>
    </r>
    <r>
      <rPr>
        <b/>
        <sz val="10"/>
        <color rgb="FFAA22FF"/>
        <rFont val="Courier New"/>
        <family val="3"/>
      </rPr>
      <t>in</t>
    </r>
    <r>
      <rPr>
        <sz val="10"/>
        <color rgb="FF333333"/>
        <rFont val="Courier New"/>
        <family val="3"/>
      </rPr>
      <t xml:space="preserve"> trafficnum:</t>
    </r>
  </si>
  <si>
    <r>
      <t xml:space="preserve">    </t>
    </r>
    <r>
      <rPr>
        <b/>
        <sz val="10"/>
        <color rgb="FF008000"/>
        <rFont val="Courier New"/>
        <family val="3"/>
      </rPr>
      <t>if</t>
    </r>
    <r>
      <rPr>
        <sz val="10"/>
        <color rgb="FF333333"/>
        <rFont val="Courier New"/>
        <family val="3"/>
      </rPr>
      <t xml:space="preserve"> i[</t>
    </r>
    <r>
      <rPr>
        <sz val="10"/>
        <color rgb="FF666666"/>
        <rFont val="Courier New"/>
        <family val="3"/>
      </rPr>
      <t>1</t>
    </r>
    <r>
      <rPr>
        <sz val="10"/>
        <color rgb="FF333333"/>
        <rFont val="Courier New"/>
        <family val="3"/>
      </rPr>
      <t>]</t>
    </r>
    <r>
      <rPr>
        <sz val="10"/>
        <color rgb="FF666666"/>
        <rFont val="Courier New"/>
        <family val="3"/>
      </rPr>
      <t>&gt;30</t>
    </r>
    <r>
      <rPr>
        <sz val="10"/>
        <color rgb="FF333333"/>
        <rFont val="Courier New"/>
        <family val="3"/>
      </rPr>
      <t>:</t>
    </r>
  </si>
  <si>
    <r>
      <t xml:space="preserve">        gas_recmd</t>
    </r>
    <r>
      <rPr>
        <sz val="10"/>
        <color rgb="FF666666"/>
        <rFont val="Courier New"/>
        <family val="3"/>
      </rPr>
      <t>.</t>
    </r>
    <r>
      <rPr>
        <sz val="10"/>
        <color rgb="FF333333"/>
        <rFont val="Courier New"/>
        <family val="3"/>
      </rPr>
      <t>append(i[</t>
    </r>
    <r>
      <rPr>
        <sz val="10"/>
        <color rgb="FF666666"/>
        <rFont val="Courier New"/>
        <family val="3"/>
      </rPr>
      <t>0</t>
    </r>
    <r>
      <rPr>
        <sz val="10"/>
        <color rgb="FF333333"/>
        <rFont val="Courier New"/>
        <family val="3"/>
      </rPr>
      <t>])</t>
    </r>
  </si>
  <si>
    <t>gas_recmd</t>
  </si>
  <si>
    <t>Out[8]:</t>
  </si>
  <si>
    <t>['user2', 'user4', 'user7']</t>
  </si>
  <si>
    <t>In [12]:</t>
  </si>
  <si>
    <t>#計算超過時速超過150的次數 推薦高鐵</t>
  </si>
  <si>
    <r>
      <t>hspeed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>[]</t>
    </r>
  </si>
  <si>
    <r>
      <t xml:space="preserve">        </t>
    </r>
    <r>
      <rPr>
        <b/>
        <sz val="10"/>
        <color rgb="FF008000"/>
        <rFont val="Courier New"/>
        <family val="3"/>
      </rPr>
      <t>if</t>
    </r>
    <r>
      <rPr>
        <sz val="10"/>
        <color rgb="FF333333"/>
        <rFont val="Courier New"/>
        <family val="3"/>
      </rPr>
      <t xml:space="preserve"> ii[</t>
    </r>
    <r>
      <rPr>
        <sz val="10"/>
        <color rgb="FF666666"/>
        <rFont val="Courier New"/>
        <family val="3"/>
      </rPr>
      <t>1</t>
    </r>
    <r>
      <rPr>
        <sz val="10"/>
        <color rgb="FF333333"/>
        <rFont val="Courier New"/>
        <family val="3"/>
      </rPr>
      <t>]</t>
    </r>
    <r>
      <rPr>
        <sz val="10"/>
        <color rgb="FF666666"/>
        <rFont val="Courier New"/>
        <family val="3"/>
      </rPr>
      <t>&gt;150</t>
    </r>
    <r>
      <rPr>
        <sz val="10"/>
        <color rgb="FF333333"/>
        <rFont val="Courier New"/>
        <family val="3"/>
      </rPr>
      <t>:</t>
    </r>
  </si>
  <si>
    <r>
      <t xml:space="preserve">    hspeed</t>
    </r>
    <r>
      <rPr>
        <sz val="10"/>
        <color rgb="FF666666"/>
        <rFont val="Courier New"/>
        <family val="3"/>
      </rPr>
      <t>.</t>
    </r>
    <r>
      <rPr>
        <sz val="10"/>
        <color rgb="FF333333"/>
        <rFont val="Courier New"/>
        <family val="3"/>
      </rPr>
      <t>append(uct)</t>
    </r>
  </si>
  <si>
    <r>
      <t>print</t>
    </r>
    <r>
      <rPr>
        <sz val="10"/>
        <color rgb="FF333333"/>
        <rFont val="Courier New"/>
        <family val="3"/>
      </rPr>
      <t>(hspeed)</t>
    </r>
  </si>
  <si>
    <r>
      <t>Hw_recmd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>[]</t>
    </r>
  </si>
  <si>
    <r>
      <t>for</t>
    </r>
    <r>
      <rPr>
        <sz val="10"/>
        <color rgb="FF333333"/>
        <rFont val="Courier New"/>
        <family val="3"/>
      </rPr>
      <t xml:space="preserve"> i </t>
    </r>
    <r>
      <rPr>
        <b/>
        <sz val="10"/>
        <color rgb="FFAA22FF"/>
        <rFont val="Courier New"/>
        <family val="3"/>
      </rPr>
      <t>in</t>
    </r>
    <r>
      <rPr>
        <sz val="10"/>
        <color rgb="FF333333"/>
        <rFont val="Courier New"/>
        <family val="3"/>
      </rPr>
      <t xml:space="preserve"> hspeed:</t>
    </r>
  </si>
  <si>
    <r>
      <t xml:space="preserve">    </t>
    </r>
    <r>
      <rPr>
        <b/>
        <sz val="10"/>
        <color rgb="FF008000"/>
        <rFont val="Courier New"/>
        <family val="3"/>
      </rPr>
      <t>if</t>
    </r>
    <r>
      <rPr>
        <sz val="10"/>
        <color rgb="FF333333"/>
        <rFont val="Courier New"/>
        <family val="3"/>
      </rPr>
      <t xml:space="preserve"> i[</t>
    </r>
    <r>
      <rPr>
        <sz val="10"/>
        <color rgb="FF666666"/>
        <rFont val="Courier New"/>
        <family val="3"/>
      </rPr>
      <t>1</t>
    </r>
    <r>
      <rPr>
        <sz val="10"/>
        <color rgb="FF333333"/>
        <rFont val="Courier New"/>
        <family val="3"/>
      </rPr>
      <t>]</t>
    </r>
    <r>
      <rPr>
        <sz val="10"/>
        <color rgb="FF666666"/>
        <rFont val="Courier New"/>
        <family val="3"/>
      </rPr>
      <t>&gt;0</t>
    </r>
    <r>
      <rPr>
        <sz val="10"/>
        <color rgb="FF333333"/>
        <rFont val="Courier New"/>
        <family val="3"/>
      </rPr>
      <t>:</t>
    </r>
  </si>
  <si>
    <r>
      <t xml:space="preserve">        Hw_recmd</t>
    </r>
    <r>
      <rPr>
        <sz val="10"/>
        <color rgb="FF666666"/>
        <rFont val="Courier New"/>
        <family val="3"/>
      </rPr>
      <t>.</t>
    </r>
    <r>
      <rPr>
        <sz val="10"/>
        <color rgb="FF333333"/>
        <rFont val="Courier New"/>
        <family val="3"/>
      </rPr>
      <t>append(i[</t>
    </r>
    <r>
      <rPr>
        <sz val="10"/>
        <color rgb="FF666666"/>
        <rFont val="Courier New"/>
        <family val="3"/>
      </rPr>
      <t>0</t>
    </r>
    <r>
      <rPr>
        <sz val="10"/>
        <color rgb="FF333333"/>
        <rFont val="Courier New"/>
        <family val="3"/>
      </rPr>
      <t>])</t>
    </r>
  </si>
  <si>
    <t>Hw_recmd</t>
  </si>
  <si>
    <t>[('user1', 2), ('user2', 0), ('user3', 0), ('user4', 1), ('user5', 0), ('user6', 0), ('user7', 19)]</t>
  </si>
  <si>
    <t>Out[12]:</t>
  </si>
  <si>
    <t>['user1', 'user4', 'user7']</t>
  </si>
  <si>
    <t>人物: user1 出遊天數 1</t>
  </si>
  <si>
    <t>人物: user2 出遊天數 0</t>
  </si>
  <si>
    <t>人物: user3 出遊天數 2</t>
  </si>
  <si>
    <t>人物: user4 出遊天數 2</t>
  </si>
  <si>
    <t>人物: user5 出遊天數 0</t>
  </si>
  <si>
    <t>人物: user6 出遊天數 0</t>
  </si>
  <si>
    <t>人物: user7 出遊天數 2</t>
  </si>
  <si>
    <r>
      <t>hiweyrecomend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>[]</t>
    </r>
  </si>
  <si>
    <r>
      <t>for</t>
    </r>
    <r>
      <rPr>
        <sz val="10"/>
        <color rgb="FF333333"/>
        <rFont val="Courier New"/>
        <family val="3"/>
      </rPr>
      <t xml:space="preserve"> i </t>
    </r>
    <r>
      <rPr>
        <b/>
        <sz val="10"/>
        <color rgb="FFAA22FF"/>
        <rFont val="Courier New"/>
        <family val="3"/>
      </rPr>
      <t>in</t>
    </r>
    <r>
      <rPr>
        <sz val="10"/>
        <color rgb="FF333333"/>
        <rFont val="Courier New"/>
        <family val="3"/>
      </rPr>
      <t xml:space="preserve"> hwrecomd:  </t>
    </r>
    <r>
      <rPr>
        <i/>
        <sz val="10"/>
        <color rgb="FF408080"/>
        <rFont val="Courier New"/>
        <family val="3"/>
      </rPr>
      <t>#有達到速度及經緯度的高鐵推薦</t>
    </r>
  </si>
  <si>
    <r>
      <t xml:space="preserve">    </t>
    </r>
    <r>
      <rPr>
        <b/>
        <sz val="10"/>
        <color rgb="FF008000"/>
        <rFont val="Courier New"/>
        <family val="3"/>
      </rPr>
      <t>if</t>
    </r>
    <r>
      <rPr>
        <sz val="10"/>
        <color rgb="FF333333"/>
        <rFont val="Courier New"/>
        <family val="3"/>
      </rPr>
      <t xml:space="preserve"> i </t>
    </r>
    <r>
      <rPr>
        <b/>
        <sz val="10"/>
        <color rgb="FFAA22FF"/>
        <rFont val="Courier New"/>
        <family val="3"/>
      </rPr>
      <t>in</t>
    </r>
    <r>
      <rPr>
        <sz val="10"/>
        <color rgb="FF333333"/>
        <rFont val="Courier New"/>
        <family val="3"/>
      </rPr>
      <t xml:space="preserve"> Hw_recmd:</t>
    </r>
  </si>
  <si>
    <r>
      <t xml:space="preserve">        hiweyrecomend</t>
    </r>
    <r>
      <rPr>
        <sz val="10"/>
        <color rgb="FF666666"/>
        <rFont val="Courier New"/>
        <family val="3"/>
      </rPr>
      <t>.</t>
    </r>
    <r>
      <rPr>
        <sz val="10"/>
        <color rgb="FF333333"/>
        <rFont val="Courier New"/>
        <family val="3"/>
      </rPr>
      <t>append(i)</t>
    </r>
  </si>
  <si>
    <t>hiweyrecomend</t>
  </si>
  <si>
    <t>Out[172]:</t>
  </si>
  <si>
    <t>['user1', 'user7', 'user4']</t>
  </si>
  <si>
    <t>加油</t>
    <phoneticPr fontId="2" type="noConversion"/>
  </si>
  <si>
    <t>旅遊</t>
    <phoneticPr fontId="2" type="noConversion"/>
  </si>
  <si>
    <t xml:space="preserve"> 'user2': 0,</t>
  </si>
  <si>
    <t xml:space="preserve"> 'user3': 0,</t>
  </si>
  <si>
    <t xml:space="preserve"> 'user4': 0,</t>
  </si>
  <si>
    <t xml:space="preserve"> 'user5': 0,</t>
  </si>
  <si>
    <t xml:space="preserve"> 'user6': 0,</t>
  </si>
  <si>
    <t xml:space="preserve"> 'user7': 2}</t>
  </si>
  <si>
    <t>電影</t>
    <phoneticPr fontId="2" type="noConversion"/>
  </si>
  <si>
    <t>旅遊</t>
    <phoneticPr fontId="2" type="noConversion"/>
  </si>
  <si>
    <t>高鐵</t>
    <phoneticPr fontId="2" type="noConversion"/>
  </si>
  <si>
    <t>{'user1': 1,</t>
    <phoneticPr fontId="2" type="noConversion"/>
  </si>
  <si>
    <t>天數</t>
    <phoneticPr fontId="2" type="noConversion"/>
  </si>
  <si>
    <t>次數</t>
    <phoneticPr fontId="2" type="noConversion"/>
  </si>
  <si>
    <t>時速&gt;150次數</t>
    <phoneticPr fontId="2" type="noConversion"/>
  </si>
  <si>
    <t>交通高鐵</t>
    <phoneticPr fontId="2" type="noConversion"/>
  </si>
  <si>
    <t>加總 - 平均每日停留點</t>
  </si>
  <si>
    <t>加總 - 電影</t>
  </si>
  <si>
    <t>加總 - 平均每停留點時間</t>
  </si>
  <si>
    <t>加總 - 加油</t>
  </si>
  <si>
    <t>加總 - 旅遊</t>
  </si>
  <si>
    <t>加總 - 交通高鐵</t>
  </si>
  <si>
    <t>user</t>
    <phoneticPr fontId="2" type="noConversion"/>
  </si>
  <si>
    <t>超商</t>
    <phoneticPr fontId="2" type="noConversion"/>
  </si>
  <si>
    <t>網購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</si>
</sst>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1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333333"/>
      <name val="Courier New"/>
      <family val="3"/>
    </font>
    <font>
      <i/>
      <sz val="10"/>
      <color rgb="FF408080"/>
      <name val="Courier New"/>
      <family val="3"/>
    </font>
    <font>
      <sz val="10"/>
      <color rgb="FF666666"/>
      <name val="Courier New"/>
      <family val="3"/>
    </font>
    <font>
      <b/>
      <sz val="10"/>
      <color rgb="FF008000"/>
      <name val="Courier New"/>
      <family val="3"/>
    </font>
    <font>
      <b/>
      <sz val="10"/>
      <color rgb="FFAA22FF"/>
      <name val="Courier New"/>
      <family val="3"/>
    </font>
    <font>
      <sz val="11"/>
      <color rgb="FF8B0000"/>
      <name val="Courier New"/>
      <family val="3"/>
    </font>
    <font>
      <sz val="10"/>
      <color rgb="FF000000"/>
      <name val="Courier New"/>
      <family val="3"/>
    </font>
    <font>
      <sz val="11"/>
      <color rgb="FF000080"/>
      <name val="Courier New"/>
      <family val="3"/>
    </font>
    <font>
      <sz val="10"/>
      <color rgb="FF008000"/>
      <name val="Courier New"/>
      <family val="3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u" refreshedDate="43819.017761805553" createdVersion="6" refreshedVersion="6" minRefreshableVersion="3" recordCount="107">
  <cacheSource type="worksheet">
    <worksheetSource ref="B1:G108" sheet="Sheet1"/>
  </cacheSource>
  <cacheFields count="6">
    <cacheField name="user" numFmtId="0">
      <sharedItems count="7">
        <s v="user1"/>
        <s v="user2"/>
        <s v="user3"/>
        <s v="user4"/>
        <s v="user5"/>
        <s v="user6"/>
        <s v="user7"/>
      </sharedItems>
    </cacheField>
    <cacheField name="date" numFmtId="0">
      <sharedItems count="14">
        <s v="2019-11-26"/>
        <s v="2019-12-06"/>
        <s v="2019-11-30"/>
        <s v="2019-12-03"/>
        <s v="2019-12-04"/>
        <s v="2019-12-07"/>
        <s v="2019-12-08"/>
        <s v="2019-12-01"/>
        <s v="2019-12-02"/>
        <s v="2019-12-05"/>
        <s v="2019-11-27"/>
        <s v="2019-11-28"/>
        <s v="2019-11-29"/>
        <s v="2019-11-25"/>
      </sharedItems>
    </cacheField>
    <cacheField name="stay_point_coord" numFmtId="0">
      <sharedItems/>
    </cacheField>
    <cacheField name="start" numFmtId="176">
      <sharedItems containsSemiMixedTypes="0" containsNonDate="0" containsDate="1" containsString="0" minDate="2019-11-25T00:24:31" maxDate="2019-12-08T07:01:49"/>
    </cacheField>
    <cacheField name="end" numFmtId="176">
      <sharedItems containsSemiMixedTypes="0" containsNonDate="0" containsDate="1" containsString="0" minDate="2019-11-25T00:39:14" maxDate="2019-12-08T07:46:50"/>
    </cacheField>
    <cacheField name="duration" numFmtId="0">
      <sharedItems containsSemiMixedTypes="0" containsString="0" containsNumber="1" minValue="0.16666666666666671" maxValue="1389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使用者" refreshedDate="43825.750368171299" createdVersion="6" refreshedVersion="6" minRefreshableVersion="3" recordCount="7">
  <cacheSource type="worksheet">
    <worksheetSource ref="B1:G8" sheet="工作表4"/>
  </cacheSource>
  <cacheFields count="6">
    <cacheField name="平均每日停留點" numFmtId="0">
      <sharedItems containsSemiMixedTypes="0" containsString="0" containsNumber="1" minValue="2" maxValue="4.833333333333333" count="7">
        <n v="4.5"/>
        <n v="3.5"/>
        <n v="2"/>
        <n v="3.1666666666666665"/>
        <n v="4.833333333333333"/>
        <n v="2.6"/>
        <n v="4"/>
      </sharedItems>
    </cacheField>
    <cacheField name="平均每停留點時間" numFmtId="0">
      <sharedItems containsSemiMixedTypes="0" containsString="0" containsNumber="1" minValue="78.961666666666673" maxValue="380.09824561403502" count="7">
        <n v="153.21296296296293"/>
        <n v="101.88571428571429"/>
        <n v="324.39333333333332"/>
        <n v="380.09824561403502"/>
        <n v="214.89022988505749"/>
        <n v="330.27307692307687"/>
        <n v="78.961666666666673"/>
      </sharedItems>
    </cacheField>
    <cacheField name="電影" numFmtId="0">
      <sharedItems containsSemiMixedTypes="0" containsString="0" containsNumber="1" containsInteger="1" minValue="0" maxValue="2" count="3">
        <n v="1"/>
        <n v="0"/>
        <n v="2"/>
      </sharedItems>
    </cacheField>
    <cacheField name="加油" numFmtId="0">
      <sharedItems containsSemiMixedTypes="0" containsString="0" containsNumber="1" containsInteger="1" minValue="1" maxValue="89"/>
    </cacheField>
    <cacheField name="旅遊" numFmtId="0">
      <sharedItems containsSemiMixedTypes="0" containsString="0" containsNumber="1" containsInteger="1" minValue="0" maxValue="2"/>
    </cacheField>
    <cacheField name="交通高鐵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使用者" refreshedDate="43825.751466666668" createdVersion="6" refreshedVersion="6" minRefreshableVersion="3" recordCount="7">
  <cacheSource type="worksheet">
    <worksheetSource ref="A1:G8" sheet="工作表4"/>
  </cacheSource>
  <cacheFields count="7">
    <cacheField name="user" numFmtId="0">
      <sharedItems count="7">
        <s v="user1"/>
        <s v="user2"/>
        <s v="user3"/>
        <s v="user4"/>
        <s v="user5"/>
        <s v="user6"/>
        <s v="user7"/>
      </sharedItems>
    </cacheField>
    <cacheField name="平均每日停留點" numFmtId="0">
      <sharedItems containsSemiMixedTypes="0" containsString="0" containsNumber="1" minValue="2" maxValue="4.833333333333333" count="7">
        <n v="4.5"/>
        <n v="3.5"/>
        <n v="2"/>
        <n v="3.1666666666666665"/>
        <n v="4.833333333333333"/>
        <n v="2.6"/>
        <n v="4"/>
      </sharedItems>
    </cacheField>
    <cacheField name="平均每停留點時間" numFmtId="0">
      <sharedItems containsSemiMixedTypes="0" containsString="0" containsNumber="1" minValue="78.961666666666673" maxValue="380.09824561403502" count="7">
        <n v="153.21296296296293"/>
        <n v="101.88571428571429"/>
        <n v="324.39333333333332"/>
        <n v="380.09824561403502"/>
        <n v="214.89022988505749"/>
        <n v="330.27307692307687"/>
        <n v="78.961666666666673"/>
      </sharedItems>
    </cacheField>
    <cacheField name="電影" numFmtId="0">
      <sharedItems containsSemiMixedTypes="0" containsString="0" containsNumber="1" containsInteger="1" minValue="0" maxValue="2" count="3">
        <n v="1"/>
        <n v="0"/>
        <n v="2"/>
      </sharedItems>
    </cacheField>
    <cacheField name="加油" numFmtId="0">
      <sharedItems containsSemiMixedTypes="0" containsString="0" containsNumber="1" containsInteger="1" minValue="1" maxValue="89" count="7">
        <n v="18"/>
        <n v="40"/>
        <n v="12"/>
        <n v="31"/>
        <n v="26"/>
        <n v="1"/>
        <n v="89"/>
      </sharedItems>
    </cacheField>
    <cacheField name="旅遊" numFmtId="0">
      <sharedItems containsSemiMixedTypes="0" containsString="0" containsNumber="1" containsInteger="1" minValue="0" maxValue="2" count="3">
        <n v="1"/>
        <n v="0"/>
        <n v="2"/>
      </sharedItems>
    </cacheField>
    <cacheField name="交通高鐵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s v="(25.052463, 121.604865)"/>
    <d v="2019-11-26T13:18:17"/>
    <d v="2019-11-26T16:30:43"/>
    <n v="192.43333333333331"/>
  </r>
  <r>
    <x v="0"/>
    <x v="0"/>
    <s v="(25.0420301197541, 121.5318861763114)"/>
    <d v="2019-11-26T17:14:53"/>
    <d v="2019-11-26T19:39:05"/>
    <n v="144.19999999999999"/>
  </r>
  <r>
    <x v="0"/>
    <x v="0"/>
    <s v="(25.04349100095238, 121.5326256890476)"/>
    <d v="2019-11-26T19:41:29"/>
    <d v="2019-11-26T20:06:49"/>
    <n v="25.333333333333329"/>
  </r>
  <r>
    <x v="0"/>
    <x v="0"/>
    <s v="(24.95123293461539, 121.5527319884615)"/>
    <d v="2019-11-26T21:18:17"/>
    <d v="2019-11-26T21:47:43"/>
    <n v="29.43333333333333"/>
  </r>
  <r>
    <x v="0"/>
    <x v="1"/>
    <s v="(24.67737572222222, 121.7710075388889)"/>
    <d v="2019-12-06T20:22:12"/>
    <d v="2019-12-06T20:42:01"/>
    <n v="19.81666666666667"/>
  </r>
  <r>
    <x v="0"/>
    <x v="1"/>
    <s v="(24.6784706, 121.7707810588235)"/>
    <d v="2019-12-06T20:45:19"/>
    <d v="2019-12-06T21:03:04"/>
    <n v="17.75"/>
  </r>
  <r>
    <x v="0"/>
    <x v="1"/>
    <s v="(24.67489107, 121.7704191553846)"/>
    <d v="2019-12-06T21:09:14"/>
    <d v="2019-12-06T21:24:07"/>
    <n v="14.883333333333329"/>
  </r>
  <r>
    <x v="0"/>
    <x v="1"/>
    <s v="(24.6758851996875, 121.768344229375)"/>
    <d v="2019-12-06T21:28:57"/>
    <d v="2019-12-06T22:04:46"/>
    <n v="35.81666666666667"/>
  </r>
  <r>
    <x v="0"/>
    <x v="1"/>
    <s v="(24.6773619152381, 121.7710231332234)"/>
    <d v="2019-12-06T22:17:32"/>
    <d v="2019-12-07T13:16:47"/>
    <n v="899.25"/>
  </r>
  <r>
    <x v="1"/>
    <x v="2"/>
    <s v="(25.05280527, 121.5442672911111)"/>
    <d v="2019-11-30T11:26:55"/>
    <d v="2019-11-30T13:44:29"/>
    <n v="137.56666666666669"/>
  </r>
  <r>
    <x v="1"/>
    <x v="2"/>
    <s v="(25.0537584, 121.5477461)"/>
    <d v="2019-11-30T16:28:49"/>
    <d v="2019-11-30T16:28:59"/>
    <n v="0.16666666666666671"/>
  </r>
  <r>
    <x v="1"/>
    <x v="2"/>
    <s v="(25.05279420846153, 121.546710233077)"/>
    <d v="2019-11-30T17:19:45"/>
    <d v="2019-11-30T17:36:11"/>
    <n v="16.43333333333333"/>
  </r>
  <r>
    <x v="1"/>
    <x v="2"/>
    <s v="(25.05280249375, 121.544260675)"/>
    <d v="2019-11-30T17:44:10"/>
    <d v="2019-11-30T18:04:12"/>
    <n v="20.033333333333331"/>
  </r>
  <r>
    <x v="1"/>
    <x v="1"/>
    <s v="(25.05083499444444, 121.3744953462963)"/>
    <d v="2019-12-06T08:05:55"/>
    <d v="2019-12-06T11:55:20"/>
    <n v="229.41666666666671"/>
  </r>
  <r>
    <x v="1"/>
    <x v="1"/>
    <s v="(25.050077925, 121.37560130625)"/>
    <d v="2019-12-06T11:58:22"/>
    <d v="2019-12-06T12:37:24"/>
    <n v="39.033333333333331"/>
  </r>
  <r>
    <x v="1"/>
    <x v="1"/>
    <s v="(25.05083348057692, 121.3744970475961)"/>
    <d v="2019-12-06T12:40:13"/>
    <d v="2019-12-06T17:10:46"/>
    <n v="270.55"/>
  </r>
  <r>
    <x v="2"/>
    <x v="3"/>
    <s v="(25.04235834232283, 121.5785223655512)"/>
    <d v="2019-12-03T00:00:01"/>
    <d v="2019-12-03T07:48:16"/>
    <n v="468.25"/>
  </r>
  <r>
    <x v="2"/>
    <x v="3"/>
    <s v="(25.03220703612567, 121.5131532293194)"/>
    <d v="2019-12-03T08:20:34"/>
    <d v="2019-12-03T18:10:53"/>
    <n v="590.31666666666672"/>
  </r>
  <r>
    <x v="2"/>
    <x v="3"/>
    <s v="(25.01389336089888, 121.5295568895505)"/>
    <d v="2019-12-03T18:53:58"/>
    <d v="2019-12-03T20:50:34"/>
    <n v="116.6"/>
  </r>
  <r>
    <x v="2"/>
    <x v="3"/>
    <s v="(25.04234940229007, 121.5785162160306)"/>
    <d v="2019-12-03T21:48:45"/>
    <d v="2019-12-03T23:58:45"/>
    <n v="130"/>
  </r>
  <r>
    <x v="2"/>
    <x v="4"/>
    <s v="(25.04234940229007, 121.5785162160306)"/>
    <d v="2019-12-04T00:00:22"/>
    <d v="2019-12-04T06:58:12"/>
    <n v="417.83333333333331"/>
  </r>
  <r>
    <x v="2"/>
    <x v="1"/>
    <s v="(25.04234929235295, 121.5785129975818)"/>
    <d v="2019-12-06T21:30:02"/>
    <d v="2019-12-06T23:59:01"/>
    <n v="148.98333333333329"/>
  </r>
  <r>
    <x v="2"/>
    <x v="5"/>
    <s v="(25.04234929235295, 121.5785129975818)"/>
    <d v="2019-12-07T00:00:03"/>
    <d v="2019-12-07T08:41:57"/>
    <n v="521.9"/>
  </r>
  <r>
    <x v="2"/>
    <x v="5"/>
    <s v="(25.04093474387097, 121.5795745254839)"/>
    <d v="2019-12-07T08:46:59"/>
    <d v="2019-12-07T09:24:26"/>
    <n v="37.450000000000003"/>
  </r>
  <r>
    <x v="2"/>
    <x v="5"/>
    <s v="(25.04234966605042, 121.5785227033614)"/>
    <d v="2019-12-07T09:39:52"/>
    <d v="2019-12-07T22:27:27"/>
    <n v="767.58333333333337"/>
  </r>
  <r>
    <x v="2"/>
    <x v="6"/>
    <s v="(25.04235902500001, 121.5784931958334)"/>
    <d v="2019-12-08T07:01:49"/>
    <d v="2019-12-08T07:46:50"/>
    <n v="45.016666666666673"/>
  </r>
  <r>
    <x v="3"/>
    <x v="2"/>
    <s v="(25.04237084242426, 121.5785562045455)"/>
    <d v="2019-11-30T00:50:11"/>
    <d v="2019-11-30T23:59:29"/>
    <n v="1389.3"/>
  </r>
  <r>
    <x v="3"/>
    <x v="7"/>
    <s v="(25.04234305125476, 121.5785325277567)"/>
    <d v="2019-12-01T00:01:04"/>
    <d v="2019-12-01T12:34:04"/>
    <n v="753"/>
  </r>
  <r>
    <x v="3"/>
    <x v="7"/>
    <s v="(25.0283117575, 121.5663684525)"/>
    <d v="2019-12-01T12:58:04"/>
    <d v="2019-12-01T13:16:10"/>
    <n v="18.100000000000001"/>
  </r>
  <r>
    <x v="3"/>
    <x v="7"/>
    <s v="(25.04236906285714, 121.5785576257142)"/>
    <d v="2019-12-01T13:34:05"/>
    <d v="2019-12-01T23:58:14"/>
    <n v="624.15"/>
  </r>
  <r>
    <x v="3"/>
    <x v="8"/>
    <s v="(25.04237327647059, 121.5785525697479)"/>
    <d v="2019-12-02T00:00:00"/>
    <d v="2019-12-02T08:42:03"/>
    <n v="522.04999999999995"/>
  </r>
  <r>
    <x v="3"/>
    <x v="8"/>
    <s v="(25.03874455806452, 121.5078696758065)"/>
    <d v="2019-12-02T09:12:04"/>
    <d v="2019-12-02T15:25:01"/>
    <n v="372.95"/>
  </r>
  <r>
    <x v="3"/>
    <x v="8"/>
    <s v="(25.08069735, 121.5629229258333)"/>
    <d v="2019-12-02T15:49:02"/>
    <d v="2019-12-02T16:55:06"/>
    <n v="66.066666666666663"/>
  </r>
  <r>
    <x v="3"/>
    <x v="8"/>
    <s v="(25.03818276625, 121.50797433125)"/>
    <d v="2019-12-02T17:25:05"/>
    <d v="2019-12-02T18:07:10"/>
    <n v="42.083333333333343"/>
  </r>
  <r>
    <x v="3"/>
    <x v="8"/>
    <s v="(25.0535785625, 121.545686675)"/>
    <d v="2019-12-02T18:31:08"/>
    <d v="2019-12-02T21:39:57"/>
    <n v="188.81666666666669"/>
  </r>
  <r>
    <x v="3"/>
    <x v="8"/>
    <s v="(25.0423678479452, 121.5785559506849)"/>
    <d v="2019-12-02T22:21:58"/>
    <d v="2019-12-02T23:58:19"/>
    <n v="96.35"/>
  </r>
  <r>
    <x v="3"/>
    <x v="3"/>
    <s v="(25.0423678479452, 121.5785559506849)"/>
    <d v="2019-12-03T00:00:00"/>
    <d v="2019-12-03T08:35:18"/>
    <n v="515.29999999999995"/>
  </r>
  <r>
    <x v="3"/>
    <x v="3"/>
    <s v="(25.03849700489361, 121.5076473348936)"/>
    <d v="2019-12-03T08:59:21"/>
    <d v="2019-12-03T19:05:03"/>
    <n v="605.70000000000005"/>
  </r>
  <r>
    <x v="3"/>
    <x v="3"/>
    <s v="(25.04234442962963, 121.5785583740741)"/>
    <d v="2019-12-03T19:35:02"/>
    <d v="2019-12-03T23:57:22"/>
    <n v="262.33333333333331"/>
  </r>
  <r>
    <x v="3"/>
    <x v="4"/>
    <s v="(25.04234442962963, 121.5785583740741)"/>
    <d v="2019-12-04T00:03:22"/>
    <d v="2019-12-04T08:34:01"/>
    <n v="510.65"/>
  </r>
  <r>
    <x v="3"/>
    <x v="4"/>
    <s v="(25.03849181578947, 121.5076815921053)"/>
    <d v="2019-12-04T09:04:01"/>
    <d v="2019-12-04T12:46:10"/>
    <n v="222.15"/>
  </r>
  <r>
    <x v="3"/>
    <x v="4"/>
    <s v="(25.04924851764705, 121.3637251)"/>
    <d v="2019-12-04T14:16:11"/>
    <d v="2019-12-04T15:58:14"/>
    <n v="102.05"/>
  </r>
  <r>
    <x v="3"/>
    <x v="4"/>
    <s v="(25.0386912792, 121.5087393408)"/>
    <d v="2019-12-04T16:46:15"/>
    <d v="2019-12-04T19:16:21"/>
    <n v="150.1"/>
  </r>
  <r>
    <x v="3"/>
    <x v="4"/>
    <s v="(25.04235186666667, 121.5785681444445)"/>
    <d v="2019-12-04T19:34:21"/>
    <d v="2019-12-04T23:57:10"/>
    <n v="262.81666666666672"/>
  </r>
  <r>
    <x v="3"/>
    <x v="9"/>
    <s v="(25.04235476444446, 121.5785577322222)"/>
    <d v="2019-12-05T00:03:10"/>
    <d v="2019-12-05T08:41:04"/>
    <n v="517.9"/>
  </r>
  <r>
    <x v="4"/>
    <x v="10"/>
    <s v="(24.96798127390463, 121.1916081519191)"/>
    <d v="2019-11-27T21:15:38"/>
    <d v="2019-11-27T22:43:24"/>
    <n v="87.766666666666666"/>
  </r>
  <r>
    <x v="4"/>
    <x v="10"/>
    <s v="(24.96453612110911, 121.1919066806252)"/>
    <d v="2019-11-27T23:11:38"/>
    <d v="2019-11-27T23:59:37"/>
    <n v="47.983333333333327"/>
  </r>
  <r>
    <x v="4"/>
    <x v="11"/>
    <s v="(24.96453612110911, 121.1919066806252)"/>
    <d v="2019-11-28T00:00:37"/>
    <d v="2019-11-28T08:56:43"/>
    <n v="536.1"/>
  </r>
  <r>
    <x v="4"/>
    <x v="11"/>
    <s v="(24.96803926447115, 121.1916318172703)"/>
    <d v="2019-11-28T09:08:51"/>
    <d v="2019-11-28T12:18:29"/>
    <n v="189.6333333333333"/>
  </r>
  <r>
    <x v="4"/>
    <x v="11"/>
    <s v="(24.96717080431516, 121.1909951373849)"/>
    <d v="2019-11-28T12:21:14"/>
    <d v="2019-11-28T12:42:36"/>
    <n v="21.366666666666671"/>
  </r>
  <r>
    <x v="4"/>
    <x v="11"/>
    <s v="(24.96803486762349, 121.1916280703433)"/>
    <d v="2019-11-28T12:44:42"/>
    <d v="2019-11-28T18:19:18"/>
    <n v="334.6"/>
  </r>
  <r>
    <x v="4"/>
    <x v="11"/>
    <s v="(24.96524284550073, 121.1936085998924)"/>
    <d v="2019-11-28T18:27:34"/>
    <d v="2019-11-28T19:05:24"/>
    <n v="37.833333333333343"/>
  </r>
  <r>
    <x v="4"/>
    <x v="11"/>
    <s v="(24.96802696346125, 121.1916426013742)"/>
    <d v="2019-11-28T19:14:17"/>
    <d v="2019-11-28T22:36:45"/>
    <n v="202.4666666666667"/>
  </r>
  <r>
    <x v="4"/>
    <x v="11"/>
    <s v="(24.96453714014631, 121.1919037070269)"/>
    <d v="2019-11-28T22:54:31"/>
    <d v="2019-11-28T23:48:13"/>
    <n v="53.7"/>
  </r>
  <r>
    <x v="4"/>
    <x v="12"/>
    <s v="(24.96453714014631, 121.1919037070269)"/>
    <d v="2019-11-29T00:01:14"/>
    <d v="2019-11-29T08:46:57"/>
    <n v="525.7166666666667"/>
  </r>
  <r>
    <x v="4"/>
    <x v="12"/>
    <s v="(24.96804229112284, 121.1916183944127)"/>
    <d v="2019-11-29T08:59:08"/>
    <d v="2019-11-29T17:41:45"/>
    <n v="522.61666666666667"/>
  </r>
  <r>
    <x v="4"/>
    <x v="12"/>
    <s v="(24.96526219894673, 121.1935930785606)"/>
    <d v="2019-11-29T17:50:28"/>
    <d v="2019-11-29T18:35:31"/>
    <n v="45.05"/>
  </r>
  <r>
    <x v="4"/>
    <x v="12"/>
    <s v="(24.96805352630441, 121.1916461885588)"/>
    <d v="2019-11-29T18:41:35"/>
    <d v="2019-11-29T22:36:40"/>
    <n v="235.08333333333329"/>
  </r>
  <r>
    <x v="4"/>
    <x v="12"/>
    <s v="(24.96454447882028, 121.1919058037073)"/>
    <d v="2019-11-29T23:11:54"/>
    <d v="2019-11-29T23:57:55"/>
    <n v="46.016666666666673"/>
  </r>
  <r>
    <x v="4"/>
    <x v="2"/>
    <s v="(24.96451625938282, 121.1918838749075)"/>
    <d v="2019-11-30T00:31:09"/>
    <d v="2019-11-30T09:23:16"/>
    <n v="532.11666666666667"/>
  </r>
  <r>
    <x v="4"/>
    <x v="2"/>
    <s v="(24.96807993556473, 121.1916225038628)"/>
    <d v="2019-11-30T10:09:12"/>
    <d v="2019-11-30T12:20:44"/>
    <n v="131.5333333333333"/>
  </r>
  <r>
    <x v="4"/>
    <x v="2"/>
    <s v="(24.96512232957456, 121.193531516449)"/>
    <d v="2019-11-30T12:27:55"/>
    <d v="2019-11-30T12:55:32"/>
    <n v="27.616666666666671"/>
  </r>
  <r>
    <x v="4"/>
    <x v="2"/>
    <s v="(24.96807606456439, 121.1916443596454)"/>
    <d v="2019-11-30T13:10:41"/>
    <d v="2019-11-30T17:34:22"/>
    <n v="263.68333333333328"/>
  </r>
  <r>
    <x v="4"/>
    <x v="2"/>
    <s v="(24.96529359885765, 121.1936083205502)"/>
    <d v="2019-11-30T17:44:18"/>
    <d v="2019-11-30T18:16:08"/>
    <n v="31.833333333333329"/>
  </r>
  <r>
    <x v="4"/>
    <x v="2"/>
    <s v="(24.96809859004577, 121.1916630274716)"/>
    <d v="2019-11-30T18:22:09"/>
    <d v="2019-11-30T22:38:06"/>
    <n v="255.95"/>
  </r>
  <r>
    <x v="4"/>
    <x v="2"/>
    <s v="(24.96469320007995, 121.191485107551)"/>
    <d v="2019-11-30T22:58:44"/>
    <d v="2019-11-30T23:58:21"/>
    <n v="59.616666666666667"/>
  </r>
  <r>
    <x v="4"/>
    <x v="7"/>
    <s v="(24.96454162338028, 121.1918734743757)"/>
    <d v="2019-12-01T00:00:00"/>
    <d v="2019-12-01T01:34:33"/>
    <n v="94.55"/>
  </r>
  <r>
    <x v="4"/>
    <x v="7"/>
    <s v="(24.96808096734734, 121.1915976434958)"/>
    <d v="2019-12-01T09:00:49"/>
    <d v="2019-12-01T17:50:23"/>
    <n v="529.56666666666672"/>
  </r>
  <r>
    <x v="4"/>
    <x v="7"/>
    <s v="(24.96383955527222, 121.1906957220548)"/>
    <d v="2019-12-01T18:00:56"/>
    <d v="2019-12-01T18:41:30"/>
    <n v="40.56666666666667"/>
  </r>
  <r>
    <x v="4"/>
    <x v="7"/>
    <s v="(24.9681005656138, 121.19163353614)"/>
    <d v="2019-12-01T18:51:06"/>
    <d v="2019-12-01T22:39:35"/>
    <n v="228.48333333333329"/>
  </r>
  <r>
    <x v="4"/>
    <x v="7"/>
    <s v="(24.964539942662, 121.1918988466798)"/>
    <d v="2019-12-01T22:53:29"/>
    <d v="2019-12-01T23:52:27"/>
    <n v="58.966666666666669"/>
  </r>
  <r>
    <x v="4"/>
    <x v="8"/>
    <s v="(24.964539942662, 121.1918988466798)"/>
    <d v="2019-12-02T00:00:13"/>
    <d v="2019-12-02T13:52:59"/>
    <n v="832.76666666666665"/>
  </r>
  <r>
    <x v="4"/>
    <x v="8"/>
    <s v="(24.96799485669285, 121.1916238417679)"/>
    <d v="2019-12-02T13:58:04"/>
    <d v="2019-12-02T17:30:33"/>
    <n v="212.48333333333329"/>
  </r>
  <r>
    <x v="4"/>
    <x v="8"/>
    <s v="(24.96518353254329, 121.1910344342537)"/>
    <d v="2019-12-02T17:35:21"/>
    <d v="2019-12-02T18:21:30"/>
    <n v="46.15"/>
  </r>
  <r>
    <x v="5"/>
    <x v="12"/>
    <s v="(25.04236589894736, 121.5785477810526)"/>
    <d v="2019-11-29T22:55:49"/>
    <d v="2019-11-29T23:58:42"/>
    <n v="62.883333333333333"/>
  </r>
  <r>
    <x v="5"/>
    <x v="2"/>
    <s v="(25.04236589894736, 121.5785477810526)"/>
    <d v="2019-11-30T00:00:00"/>
    <d v="2019-11-30T08:33:25"/>
    <n v="513.41666666666663"/>
  </r>
  <r>
    <x v="5"/>
    <x v="2"/>
    <s v="(25.04106596733333, 121.5794813613333)"/>
    <d v="2019-11-30T08:36:12"/>
    <d v="2019-11-30T09:06:28"/>
    <n v="30.266666666666669"/>
  </r>
  <r>
    <x v="5"/>
    <x v="2"/>
    <s v="(25.04233498418919, 121.5785307699325)"/>
    <d v="2019-11-30T09:11:00"/>
    <d v="2019-11-30T12:20:44"/>
    <n v="189.73333333333329"/>
  </r>
  <r>
    <x v="5"/>
    <x v="2"/>
    <s v="(25.0404061916, 121.5755582)"/>
    <d v="2019-11-30T12:26:59"/>
    <d v="2019-11-30T12:56:57"/>
    <n v="29.966666666666669"/>
  </r>
  <r>
    <x v="5"/>
    <x v="2"/>
    <s v="(25.04233348022523, 121.5785278921622)"/>
    <d v="2019-11-30T13:01:04"/>
    <d v="2019-11-30T23:59:29"/>
    <n v="658.41666666666663"/>
  </r>
  <r>
    <x v="5"/>
    <x v="7"/>
    <s v="(25.04234289137379, 121.5785304383387)"/>
    <d v="2019-12-01T00:00:30"/>
    <d v="2019-12-01T12:36:12"/>
    <n v="755.7"/>
  </r>
  <r>
    <x v="5"/>
    <x v="7"/>
    <s v="(25.028132325, 121.565777675)"/>
    <d v="2019-12-01T12:54:07"/>
    <d v="2019-12-01T13:12:07"/>
    <n v="18"/>
  </r>
  <r>
    <x v="5"/>
    <x v="7"/>
    <s v="(25.04234275909091, 121.5785388409091)"/>
    <d v="2019-12-01T13:30:08"/>
    <d v="2019-12-01T23:56:29"/>
    <n v="626.35"/>
  </r>
  <r>
    <x v="5"/>
    <x v="8"/>
    <s v="(25.04234184702701, 121.5785047816216)"/>
    <d v="2019-12-02T00:02:08"/>
    <d v="2019-12-02T11:43:36"/>
    <n v="701.4666666666667"/>
  </r>
  <r>
    <x v="5"/>
    <x v="8"/>
    <s v="(25.028136625, 121.5657266)"/>
    <d v="2019-12-02T12:01:37"/>
    <d v="2019-12-02T12:19:37"/>
    <n v="18"/>
  </r>
  <r>
    <x v="5"/>
    <x v="8"/>
    <s v="(25.04234111564706, 121.5785360758823)"/>
    <d v="2019-12-02T12:43:37"/>
    <d v="2019-12-02T23:54:57"/>
    <n v="671.33333333333337"/>
  </r>
  <r>
    <x v="5"/>
    <x v="3"/>
    <s v="(25.04233559027026, 121.5785272799999)"/>
    <d v="2019-12-03T00:00:57"/>
    <d v="2019-12-03T00:18:58"/>
    <n v="18.016666666666669"/>
  </r>
  <r>
    <x v="6"/>
    <x v="13"/>
    <s v="(24.964163975, 121.192772425)"/>
    <d v="2019-11-25T00:24:31"/>
    <d v="2019-11-25T00:39:14"/>
    <n v="14.71666666666667"/>
  </r>
  <r>
    <x v="6"/>
    <x v="13"/>
    <s v="(24.96781735, 121.19170875)"/>
    <d v="2019-11-25T09:19:15"/>
    <d v="2019-11-25T09:20:17"/>
    <n v="1.033333333333333"/>
  </r>
  <r>
    <x v="6"/>
    <x v="13"/>
    <s v="(24.96410055230769, 121.1906380446154)"/>
    <d v="2019-11-25T12:14:48"/>
    <d v="2019-11-25T12:45:07"/>
    <n v="30.31666666666667"/>
  </r>
  <r>
    <x v="6"/>
    <x v="13"/>
    <s v="(24.9676468, 121.1915304)"/>
    <d v="2019-11-25T13:34:10"/>
    <d v="2019-11-25T13:37:18"/>
    <n v="3.1333333333333329"/>
  </r>
  <r>
    <x v="6"/>
    <x v="13"/>
    <s v="(25.04232555, 121.57857215)"/>
    <d v="2019-11-25T19:14:48"/>
    <d v="2019-11-25T19:16:51"/>
    <n v="2.0499999999999998"/>
  </r>
  <r>
    <x v="6"/>
    <x v="0"/>
    <s v="(25.052575, 121.604871)"/>
    <d v="2019-11-26T13:30:17"/>
    <d v="2019-11-26T16:30:43"/>
    <n v="180.43333333333331"/>
  </r>
  <r>
    <x v="6"/>
    <x v="0"/>
    <s v="(25.0420673275, 121.53170521)"/>
    <d v="2019-11-26T17:50:28"/>
    <d v="2019-11-26T19:33:56"/>
    <n v="103.4666666666667"/>
  </r>
  <r>
    <x v="6"/>
    <x v="0"/>
    <s v="(24.96415972727273, 121.1928207272727)"/>
    <d v="2019-11-26T21:37:42"/>
    <d v="2019-11-26T23:25:36"/>
    <n v="107.9"/>
  </r>
  <r>
    <x v="6"/>
    <x v="10"/>
    <s v="(24.96404929428572, 121.1928279457143)"/>
    <d v="2019-11-27T00:53:46"/>
    <d v="2019-11-27T10:44:12"/>
    <n v="590.43333333333328"/>
  </r>
  <r>
    <x v="6"/>
    <x v="10"/>
    <s v="(24.96395006, 121.215458)"/>
    <d v="2019-11-27T10:55:58"/>
    <d v="2019-11-27T11:21:59"/>
    <n v="26.016666666666669"/>
  </r>
  <r>
    <x v="6"/>
    <x v="10"/>
    <s v="(24.96780865, 121.1917346)"/>
    <d v="2019-11-27T14:48:03"/>
    <d v="2019-11-27T15:00:03"/>
    <n v="12"/>
  </r>
  <r>
    <x v="6"/>
    <x v="12"/>
    <s v="(24.967798375, 121.191621975)"/>
    <d v="2019-11-29T10:53:25"/>
    <d v="2019-11-29T16:59:11"/>
    <n v="365.76666666666671"/>
  </r>
  <r>
    <x v="6"/>
    <x v="12"/>
    <s v="(25.0477789, 121.5178991)"/>
    <d v="2019-11-29T18:00:29"/>
    <d v="2019-11-29T18:04:09"/>
    <n v="3.666666666666667"/>
  </r>
  <r>
    <x v="6"/>
    <x v="12"/>
    <s v="(25.0490591, 121.51810645)"/>
    <d v="2019-11-29T18:12:28"/>
    <d v="2019-11-29T19:13:24"/>
    <n v="60.93333333333333"/>
  </r>
  <r>
    <x v="6"/>
    <x v="12"/>
    <s v="(25.042284822, 121.578467646)"/>
    <d v="2019-11-29T22:02:54"/>
    <d v="2019-11-29T22:12:47"/>
    <n v="9.8833333333333329"/>
  </r>
  <r>
    <x v="6"/>
    <x v="7"/>
    <s v="(25.055897165, 121.5422276816667)"/>
    <d v="2019-12-01T12:00:02"/>
    <d v="2019-12-01T12:22:44"/>
    <n v="22.7"/>
  </r>
  <r>
    <x v="6"/>
    <x v="7"/>
    <s v="(25.051889575, 121.544596925)"/>
    <d v="2019-12-01T13:34:50"/>
    <d v="2019-12-01T13:35:54"/>
    <n v="1.0666666666666671"/>
  </r>
  <r>
    <x v="6"/>
    <x v="7"/>
    <s v="(25.090131962, 121.536297066)"/>
    <d v="2019-12-01T16:04:10"/>
    <d v="2019-12-01T16:24:04"/>
    <n v="19.899999999999999"/>
  </r>
  <r>
    <x v="6"/>
    <x v="7"/>
    <s v="(25.083721425, 121.528782115)"/>
    <d v="2019-12-01T16:47:37"/>
    <d v="2019-12-01T16:57:48"/>
    <n v="10.18333333333333"/>
  </r>
  <r>
    <x v="6"/>
    <x v="7"/>
    <s v="(25.08318037375, 121.528532175)"/>
    <d v="2019-12-01T17:19:13"/>
    <d v="2019-12-01T17:32:51"/>
    <n v="13.6333333333333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n v="18"/>
    <n v="1"/>
    <n v="2"/>
  </r>
  <r>
    <x v="1"/>
    <x v="1"/>
    <x v="1"/>
    <n v="40"/>
    <n v="0"/>
    <n v="0"/>
  </r>
  <r>
    <x v="2"/>
    <x v="2"/>
    <x v="1"/>
    <n v="12"/>
    <n v="2"/>
    <n v="0"/>
  </r>
  <r>
    <x v="3"/>
    <x v="3"/>
    <x v="1"/>
    <n v="31"/>
    <n v="2"/>
    <n v="1"/>
  </r>
  <r>
    <x v="4"/>
    <x v="4"/>
    <x v="1"/>
    <n v="26"/>
    <n v="0"/>
    <n v="0"/>
  </r>
  <r>
    <x v="5"/>
    <x v="5"/>
    <x v="1"/>
    <n v="1"/>
    <n v="0"/>
    <n v="0"/>
  </r>
  <r>
    <x v="6"/>
    <x v="6"/>
    <x v="2"/>
    <n v="89"/>
    <n v="2"/>
    <n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n v="2"/>
  </r>
  <r>
    <x v="1"/>
    <x v="1"/>
    <x v="1"/>
    <x v="1"/>
    <x v="1"/>
    <x v="1"/>
    <n v="0"/>
  </r>
  <r>
    <x v="2"/>
    <x v="2"/>
    <x v="2"/>
    <x v="1"/>
    <x v="2"/>
    <x v="2"/>
    <n v="0"/>
  </r>
  <r>
    <x v="3"/>
    <x v="3"/>
    <x v="3"/>
    <x v="1"/>
    <x v="3"/>
    <x v="2"/>
    <n v="1"/>
  </r>
  <r>
    <x v="4"/>
    <x v="4"/>
    <x v="4"/>
    <x v="1"/>
    <x v="4"/>
    <x v="1"/>
    <n v="0"/>
  </r>
  <r>
    <x v="5"/>
    <x v="5"/>
    <x v="5"/>
    <x v="1"/>
    <x v="5"/>
    <x v="1"/>
    <n v="0"/>
  </r>
  <r>
    <x v="6"/>
    <x v="6"/>
    <x v="6"/>
    <x v="2"/>
    <x v="6"/>
    <x v="2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樞紐分析表2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Q20" firstHeaderRow="1" firstDataRow="3" firstDataCol="1"/>
  <pivotFields count="6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13"/>
        <item x="0"/>
        <item x="10"/>
        <item x="11"/>
        <item x="12"/>
        <item x="2"/>
        <item x="7"/>
        <item x="8"/>
        <item x="3"/>
        <item x="4"/>
        <item x="9"/>
        <item x="1"/>
        <item x="5"/>
        <item x="6"/>
        <item t="default"/>
      </items>
    </pivotField>
    <pivotField dataField="1" showAll="0"/>
    <pivotField numFmtId="176" showAll="0"/>
    <pivotField numFmtId="176"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0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計數 - stay_point_coord" fld="2" subtotal="count" baseField="0" baseItem="0"/>
    <dataField name="加總 - dur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F4" firstHeaderRow="0" firstDataRow="1" firstDataCol="0"/>
  <pivotFields count="6">
    <pivotField dataField="1" showAll="0">
      <items count="8">
        <item x="2"/>
        <item x="5"/>
        <item x="3"/>
        <item x="1"/>
        <item x="6"/>
        <item x="0"/>
        <item x="4"/>
        <item t="default"/>
      </items>
    </pivotField>
    <pivotField dataField="1" showAll="0">
      <items count="8">
        <item x="6"/>
        <item x="1"/>
        <item x="0"/>
        <item x="4"/>
        <item x="2"/>
        <item x="5"/>
        <item x="3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加總 - 平均每日停留點" fld="0" baseField="0" baseItem="0"/>
    <dataField name="加總 - 電影" fld="2" baseField="0" baseItem="0"/>
    <dataField name="加總 - 平均每停留點時間" fld="1" baseField="0" baseItem="0"/>
    <dataField name="加總 - 加油" fld="3" baseField="0" baseItem="0"/>
    <dataField name="加總 - 交通高鐵" fld="5" baseField="0" baseItem="0"/>
    <dataField name="加總 - 旅遊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2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11" firstHeaderRow="0" firstDataRow="1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加總 - 平均每日停留點" fld="1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加總 - 平均每停留點時間" fld="2" baseField="0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加總 - 電影" fld="3" baseField="0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加總 - 加油" fld="4" baseField="0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加總 - 旅遊" fld="5" baseField="0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加總 - 交通高鐵" fld="6" baseField="0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3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11" firstHeaderRow="0" firstDataRow="1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8">
        <item x="2"/>
        <item x="5"/>
        <item x="3"/>
        <item x="1"/>
        <item x="6"/>
        <item x="0"/>
        <item x="4"/>
        <item t="default"/>
      </items>
    </pivotField>
    <pivotField dataField="1" showAll="0">
      <items count="8">
        <item x="6"/>
        <item x="1"/>
        <item x="0"/>
        <item x="4"/>
        <item x="2"/>
        <item x="5"/>
        <item x="3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>
      <items count="8">
        <item x="5"/>
        <item x="2"/>
        <item x="0"/>
        <item x="4"/>
        <item x="3"/>
        <item x="1"/>
        <item x="6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加總 - 平均每日停留點" fld="1" showDataAs="percentOfCol" baseField="0" baseItem="0" numFmtId="10"/>
    <dataField name="加總 - 平均每停留點時間" fld="2" showDataAs="percentOfCol" baseField="0" baseItem="0" numFmtId="10"/>
    <dataField name="加總 - 電影" fld="3" showDataAs="percentOfCol" baseField="0" baseItem="0" numFmtId="10"/>
    <dataField name="加總 - 加油" fld="4" showDataAs="percentOfCol" baseField="0" baseItem="0" numFmtId="10"/>
    <dataField name="加總 - 旅遊" fld="5" baseField="0" baseItem="0"/>
    <dataField name="加總 - 交通高鐵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0"/>
  <sheetViews>
    <sheetView workbookViewId="0">
      <selection activeCell="D13" sqref="A1:XFD1048576"/>
    </sheetView>
  </sheetViews>
  <sheetFormatPr defaultRowHeight="15.75" x14ac:dyDescent="0.25"/>
  <cols>
    <col min="1" max="1" width="10.85546875" customWidth="1"/>
    <col min="2" max="2" width="25.140625" customWidth="1"/>
    <col min="3" max="3" width="16.28515625" customWidth="1"/>
    <col min="4" max="4" width="25.140625" customWidth="1"/>
    <col min="5" max="5" width="16.28515625" customWidth="1"/>
    <col min="6" max="6" width="25.140625" customWidth="1"/>
    <col min="7" max="7" width="16.28515625" customWidth="1"/>
    <col min="8" max="8" width="25.140625" customWidth="1"/>
    <col min="9" max="9" width="16.28515625" customWidth="1"/>
    <col min="10" max="10" width="25.140625" bestFit="1" customWidth="1"/>
    <col min="11" max="11" width="16.28515625" bestFit="1" customWidth="1"/>
    <col min="12" max="12" width="25.140625" bestFit="1" customWidth="1"/>
    <col min="13" max="13" width="16.28515625" bestFit="1" customWidth="1"/>
    <col min="14" max="14" width="25.140625" bestFit="1" customWidth="1"/>
    <col min="15" max="15" width="16.28515625" bestFit="1" customWidth="1"/>
    <col min="16" max="16" width="33.42578125" bestFit="1" customWidth="1"/>
    <col min="17" max="17" width="24.5703125" bestFit="1" customWidth="1"/>
  </cols>
  <sheetData>
    <row r="3" spans="1:17" x14ac:dyDescent="0.25">
      <c r="B3" s="3" t="s">
        <v>128</v>
      </c>
    </row>
    <row r="4" spans="1:17" x14ac:dyDescent="0.25">
      <c r="B4" t="s">
        <v>6</v>
      </c>
      <c r="D4" t="s">
        <v>7</v>
      </c>
      <c r="F4" t="s">
        <v>8</v>
      </c>
      <c r="H4" t="s">
        <v>9</v>
      </c>
      <c r="J4" t="s">
        <v>10</v>
      </c>
      <c r="L4" t="s">
        <v>11</v>
      </c>
      <c r="N4" t="s">
        <v>12</v>
      </c>
      <c r="P4" t="s">
        <v>130</v>
      </c>
      <c r="Q4" t="s">
        <v>131</v>
      </c>
    </row>
    <row r="5" spans="1:17" x14ac:dyDescent="0.25">
      <c r="A5" s="3" t="s">
        <v>126</v>
      </c>
      <c r="B5" t="s">
        <v>132</v>
      </c>
      <c r="C5" t="s">
        <v>129</v>
      </c>
      <c r="D5" t="s">
        <v>132</v>
      </c>
      <c r="E5" t="s">
        <v>129</v>
      </c>
      <c r="F5" t="s">
        <v>132</v>
      </c>
      <c r="G5" t="s">
        <v>129</v>
      </c>
      <c r="H5" t="s">
        <v>132</v>
      </c>
      <c r="I5" t="s">
        <v>129</v>
      </c>
      <c r="J5" t="s">
        <v>132</v>
      </c>
      <c r="K5" t="s">
        <v>129</v>
      </c>
      <c r="L5" t="s">
        <v>132</v>
      </c>
      <c r="M5" t="s">
        <v>129</v>
      </c>
      <c r="N5" t="s">
        <v>132</v>
      </c>
      <c r="O5" t="s">
        <v>129</v>
      </c>
    </row>
    <row r="6" spans="1:17" x14ac:dyDescent="0.25">
      <c r="A6" s="4" t="s">
        <v>26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>
        <v>5</v>
      </c>
      <c r="O6" s="5">
        <v>51.250000000000007</v>
      </c>
      <c r="P6" s="5">
        <v>5</v>
      </c>
      <c r="Q6" s="5">
        <v>51.250000000000007</v>
      </c>
    </row>
    <row r="7" spans="1:17" x14ac:dyDescent="0.25">
      <c r="A7" s="4" t="s">
        <v>13</v>
      </c>
      <c r="B7" s="5">
        <v>4</v>
      </c>
      <c r="C7" s="5">
        <v>391.4</v>
      </c>
      <c r="D7" s="5"/>
      <c r="E7" s="5"/>
      <c r="F7" s="5"/>
      <c r="G7" s="5"/>
      <c r="H7" s="5"/>
      <c r="I7" s="5"/>
      <c r="J7" s="5"/>
      <c r="K7" s="5"/>
      <c r="L7" s="5"/>
      <c r="M7" s="5"/>
      <c r="N7" s="5">
        <v>3</v>
      </c>
      <c r="O7" s="5">
        <v>391.79999999999995</v>
      </c>
      <c r="P7" s="5">
        <v>7</v>
      </c>
      <c r="Q7" s="5">
        <v>783.19999999999993</v>
      </c>
    </row>
    <row r="8" spans="1:17" x14ac:dyDescent="0.25">
      <c r="A8" s="4" t="s">
        <v>23</v>
      </c>
      <c r="B8" s="5"/>
      <c r="C8" s="5"/>
      <c r="D8" s="5"/>
      <c r="E8" s="5"/>
      <c r="F8" s="5"/>
      <c r="G8" s="5"/>
      <c r="H8" s="5"/>
      <c r="I8" s="5"/>
      <c r="J8" s="5">
        <v>2</v>
      </c>
      <c r="K8" s="5">
        <v>135.75</v>
      </c>
      <c r="L8" s="5"/>
      <c r="M8" s="5"/>
      <c r="N8" s="5">
        <v>3</v>
      </c>
      <c r="O8" s="5">
        <v>628.44999999999993</v>
      </c>
      <c r="P8" s="5">
        <v>5</v>
      </c>
      <c r="Q8" s="5">
        <v>764.19999999999993</v>
      </c>
    </row>
    <row r="9" spans="1:17" x14ac:dyDescent="0.25">
      <c r="A9" s="4" t="s">
        <v>24</v>
      </c>
      <c r="B9" s="5"/>
      <c r="C9" s="5"/>
      <c r="D9" s="5"/>
      <c r="E9" s="5"/>
      <c r="F9" s="5"/>
      <c r="G9" s="5"/>
      <c r="H9" s="5"/>
      <c r="I9" s="5"/>
      <c r="J9" s="5">
        <v>7</v>
      </c>
      <c r="K9" s="5">
        <v>1375.7</v>
      </c>
      <c r="L9" s="5"/>
      <c r="M9" s="5"/>
      <c r="N9" s="5"/>
      <c r="O9" s="5"/>
      <c r="P9" s="5">
        <v>7</v>
      </c>
      <c r="Q9" s="5">
        <v>1375.7</v>
      </c>
    </row>
    <row r="10" spans="1:17" x14ac:dyDescent="0.25">
      <c r="A10" s="4" t="s">
        <v>25</v>
      </c>
      <c r="B10" s="5"/>
      <c r="C10" s="5"/>
      <c r="D10" s="5"/>
      <c r="E10" s="5"/>
      <c r="F10" s="5"/>
      <c r="G10" s="5"/>
      <c r="H10" s="5"/>
      <c r="I10" s="5"/>
      <c r="J10" s="5">
        <v>5</v>
      </c>
      <c r="K10" s="5">
        <v>1374.4833333333333</v>
      </c>
      <c r="L10" s="5">
        <v>1</v>
      </c>
      <c r="M10" s="5">
        <v>62.883333333333333</v>
      </c>
      <c r="N10" s="5">
        <v>4</v>
      </c>
      <c r="O10" s="5">
        <v>440.25000000000006</v>
      </c>
      <c r="P10" s="5">
        <v>10</v>
      </c>
      <c r="Q10" s="5">
        <v>1877.616666666667</v>
      </c>
    </row>
    <row r="11" spans="1:17" x14ac:dyDescent="0.25">
      <c r="A11" s="4" t="s">
        <v>15</v>
      </c>
      <c r="B11" s="5"/>
      <c r="C11" s="5"/>
      <c r="D11" s="5">
        <v>4</v>
      </c>
      <c r="E11" s="5">
        <v>174.20000000000002</v>
      </c>
      <c r="F11" s="5"/>
      <c r="G11" s="5"/>
      <c r="H11" s="5">
        <v>1</v>
      </c>
      <c r="I11" s="5">
        <v>1389.3</v>
      </c>
      <c r="J11" s="5">
        <v>7</v>
      </c>
      <c r="K11" s="5">
        <v>1302.3499999999999</v>
      </c>
      <c r="L11" s="5">
        <v>5</v>
      </c>
      <c r="M11" s="5">
        <v>1421.7999999999997</v>
      </c>
      <c r="N11" s="5"/>
      <c r="O11" s="5"/>
      <c r="P11" s="5">
        <v>17</v>
      </c>
      <c r="Q11" s="5">
        <v>4287.6500000000005</v>
      </c>
    </row>
    <row r="12" spans="1:17" x14ac:dyDescent="0.25">
      <c r="A12" s="4" t="s">
        <v>20</v>
      </c>
      <c r="B12" s="5"/>
      <c r="C12" s="5"/>
      <c r="D12" s="5"/>
      <c r="E12" s="5"/>
      <c r="F12" s="5"/>
      <c r="G12" s="5"/>
      <c r="H12" s="5">
        <v>3</v>
      </c>
      <c r="I12" s="5">
        <v>1395.25</v>
      </c>
      <c r="J12" s="5">
        <v>5</v>
      </c>
      <c r="K12" s="5">
        <v>952.13333333333344</v>
      </c>
      <c r="L12" s="5">
        <v>3</v>
      </c>
      <c r="M12" s="5">
        <v>1400.0500000000002</v>
      </c>
      <c r="N12" s="5">
        <v>5</v>
      </c>
      <c r="O12" s="5">
        <v>67.48333333333332</v>
      </c>
      <c r="P12" s="5">
        <v>16</v>
      </c>
      <c r="Q12" s="5">
        <v>3814.9166666666661</v>
      </c>
    </row>
    <row r="13" spans="1:17" x14ac:dyDescent="0.25">
      <c r="A13" s="4" t="s">
        <v>21</v>
      </c>
      <c r="B13" s="5"/>
      <c r="C13" s="5"/>
      <c r="D13" s="5"/>
      <c r="E13" s="5"/>
      <c r="F13" s="5"/>
      <c r="G13" s="5"/>
      <c r="H13" s="5">
        <v>6</v>
      </c>
      <c r="I13" s="5">
        <v>1288.3166666666666</v>
      </c>
      <c r="J13" s="5">
        <v>3</v>
      </c>
      <c r="K13" s="5">
        <v>1091.4000000000001</v>
      </c>
      <c r="L13" s="5">
        <v>3</v>
      </c>
      <c r="M13" s="5">
        <v>1390.8000000000002</v>
      </c>
      <c r="N13" s="5"/>
      <c r="O13" s="5"/>
      <c r="P13" s="5">
        <v>12</v>
      </c>
      <c r="Q13" s="5">
        <v>3770.5166666666664</v>
      </c>
    </row>
    <row r="14" spans="1:17" x14ac:dyDescent="0.25">
      <c r="A14" s="4" t="s">
        <v>16</v>
      </c>
      <c r="B14" s="5"/>
      <c r="C14" s="5"/>
      <c r="D14" s="5"/>
      <c r="E14" s="5"/>
      <c r="F14" s="5">
        <v>4</v>
      </c>
      <c r="G14" s="5">
        <v>1305.1666666666665</v>
      </c>
      <c r="H14" s="5">
        <v>3</v>
      </c>
      <c r="I14" s="5">
        <v>1383.3333333333333</v>
      </c>
      <c r="J14" s="5"/>
      <c r="K14" s="5"/>
      <c r="L14" s="5">
        <v>1</v>
      </c>
      <c r="M14" s="5">
        <v>18.016666666666669</v>
      </c>
      <c r="N14" s="5"/>
      <c r="O14" s="5"/>
      <c r="P14" s="5">
        <v>8</v>
      </c>
      <c r="Q14" s="5">
        <v>2706.5166666666669</v>
      </c>
    </row>
    <row r="15" spans="1:17" x14ac:dyDescent="0.25">
      <c r="A15" s="4" t="s">
        <v>17</v>
      </c>
      <c r="B15" s="5"/>
      <c r="C15" s="5"/>
      <c r="D15" s="5"/>
      <c r="E15" s="5"/>
      <c r="F15" s="5">
        <v>1</v>
      </c>
      <c r="G15" s="5">
        <v>417.83333333333331</v>
      </c>
      <c r="H15" s="5">
        <v>5</v>
      </c>
      <c r="I15" s="5">
        <v>1247.7666666666667</v>
      </c>
      <c r="J15" s="5"/>
      <c r="K15" s="5"/>
      <c r="L15" s="5"/>
      <c r="M15" s="5"/>
      <c r="N15" s="5"/>
      <c r="O15" s="5"/>
      <c r="P15" s="5">
        <v>6</v>
      </c>
      <c r="Q15" s="5">
        <v>1665.6</v>
      </c>
    </row>
    <row r="16" spans="1:17" x14ac:dyDescent="0.25">
      <c r="A16" s="4" t="s">
        <v>22</v>
      </c>
      <c r="B16" s="5"/>
      <c r="C16" s="5"/>
      <c r="D16" s="5"/>
      <c r="E16" s="5"/>
      <c r="F16" s="5"/>
      <c r="G16" s="5"/>
      <c r="H16" s="5">
        <v>1</v>
      </c>
      <c r="I16" s="5">
        <v>517.9</v>
      </c>
      <c r="J16" s="5"/>
      <c r="K16" s="5"/>
      <c r="L16" s="5"/>
      <c r="M16" s="5"/>
      <c r="N16" s="5"/>
      <c r="O16" s="5"/>
      <c r="P16" s="5">
        <v>1</v>
      </c>
      <c r="Q16" s="5">
        <v>517.9</v>
      </c>
    </row>
    <row r="17" spans="1:17" x14ac:dyDescent="0.25">
      <c r="A17" s="4" t="s">
        <v>14</v>
      </c>
      <c r="B17" s="5">
        <v>5</v>
      </c>
      <c r="C17" s="5">
        <v>987.51666666666665</v>
      </c>
      <c r="D17" s="5">
        <v>3</v>
      </c>
      <c r="E17" s="5">
        <v>539</v>
      </c>
      <c r="F17" s="5">
        <v>1</v>
      </c>
      <c r="G17" s="5">
        <v>148.98333333333329</v>
      </c>
      <c r="H17" s="5"/>
      <c r="I17" s="5"/>
      <c r="J17" s="5"/>
      <c r="K17" s="5"/>
      <c r="L17" s="5"/>
      <c r="M17" s="5"/>
      <c r="N17" s="5"/>
      <c r="O17" s="5"/>
      <c r="P17" s="5">
        <v>9</v>
      </c>
      <c r="Q17" s="5">
        <v>1675.5</v>
      </c>
    </row>
    <row r="18" spans="1:17" x14ac:dyDescent="0.25">
      <c r="A18" s="4" t="s">
        <v>18</v>
      </c>
      <c r="B18" s="5"/>
      <c r="C18" s="5"/>
      <c r="D18" s="5"/>
      <c r="E18" s="5"/>
      <c r="F18" s="5">
        <v>3</v>
      </c>
      <c r="G18" s="5">
        <v>1326.9333333333334</v>
      </c>
      <c r="H18" s="5"/>
      <c r="I18" s="5"/>
      <c r="J18" s="5"/>
      <c r="K18" s="5"/>
      <c r="L18" s="5"/>
      <c r="M18" s="5"/>
      <c r="N18" s="5"/>
      <c r="O18" s="5"/>
      <c r="P18" s="5">
        <v>3</v>
      </c>
      <c r="Q18" s="5">
        <v>1326.9333333333334</v>
      </c>
    </row>
    <row r="19" spans="1:17" x14ac:dyDescent="0.25">
      <c r="A19" s="4" t="s">
        <v>19</v>
      </c>
      <c r="B19" s="5"/>
      <c r="C19" s="5"/>
      <c r="D19" s="5"/>
      <c r="E19" s="5"/>
      <c r="F19" s="5">
        <v>1</v>
      </c>
      <c r="G19" s="5">
        <v>45.016666666666673</v>
      </c>
      <c r="H19" s="5"/>
      <c r="I19" s="5"/>
      <c r="J19" s="5"/>
      <c r="K19" s="5"/>
      <c r="L19" s="5"/>
      <c r="M19" s="5"/>
      <c r="N19" s="5"/>
      <c r="O19" s="5"/>
      <c r="P19" s="5">
        <v>1</v>
      </c>
      <c r="Q19" s="5">
        <v>45.016666666666673</v>
      </c>
    </row>
    <row r="20" spans="1:17" x14ac:dyDescent="0.25">
      <c r="A20" s="4" t="s">
        <v>127</v>
      </c>
      <c r="B20" s="5">
        <v>9</v>
      </c>
      <c r="C20" s="5">
        <v>1378.9166666666665</v>
      </c>
      <c r="D20" s="5">
        <v>7</v>
      </c>
      <c r="E20" s="5">
        <v>713.2</v>
      </c>
      <c r="F20" s="5">
        <v>10</v>
      </c>
      <c r="G20" s="5">
        <v>3243.9333333333334</v>
      </c>
      <c r="H20" s="5">
        <v>19</v>
      </c>
      <c r="I20" s="5">
        <v>7221.8666666666659</v>
      </c>
      <c r="J20" s="5">
        <v>29</v>
      </c>
      <c r="K20" s="5">
        <v>6231.8166666666675</v>
      </c>
      <c r="L20" s="5">
        <v>13</v>
      </c>
      <c r="M20" s="5">
        <v>4293.5499999999993</v>
      </c>
      <c r="N20" s="5">
        <v>20</v>
      </c>
      <c r="O20" s="5">
        <v>1579.2333333333336</v>
      </c>
      <c r="P20" s="5">
        <v>107</v>
      </c>
      <c r="Q20" s="5">
        <v>24662.51666666667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E13" sqref="E13"/>
    </sheetView>
  </sheetViews>
  <sheetFormatPr defaultRowHeight="15.75" x14ac:dyDescent="0.25"/>
  <cols>
    <col min="3" max="3" width="10.85546875" bestFit="1" customWidth="1"/>
    <col min="4" max="4" width="39.28515625" bestFit="1" customWidth="1"/>
    <col min="5" max="6" width="19.42578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13</v>
      </c>
      <c r="D2" t="s">
        <v>27</v>
      </c>
      <c r="E2" s="2">
        <v>43795.554363425923</v>
      </c>
      <c r="F2" s="2">
        <v>43795.687997685192</v>
      </c>
      <c r="G2">
        <v>192.43333333333331</v>
      </c>
    </row>
    <row r="3" spans="1:7" x14ac:dyDescent="0.25">
      <c r="A3" s="1">
        <v>1</v>
      </c>
      <c r="B3" t="s">
        <v>6</v>
      </c>
      <c r="C3" t="s">
        <v>13</v>
      </c>
      <c r="D3" t="s">
        <v>28</v>
      </c>
      <c r="E3" s="2">
        <v>43795.718668981477</v>
      </c>
      <c r="F3" s="2">
        <v>43795.818807870368</v>
      </c>
      <c r="G3">
        <v>144.19999999999999</v>
      </c>
    </row>
    <row r="4" spans="1:7" x14ac:dyDescent="0.25">
      <c r="A4" s="1">
        <v>2</v>
      </c>
      <c r="B4" t="s">
        <v>6</v>
      </c>
      <c r="C4" t="s">
        <v>13</v>
      </c>
      <c r="D4" t="s">
        <v>29</v>
      </c>
      <c r="E4" s="2">
        <v>43795.820474537039</v>
      </c>
      <c r="F4" s="2">
        <v>43795.838067129633</v>
      </c>
      <c r="G4">
        <v>25.333333333333329</v>
      </c>
    </row>
    <row r="5" spans="1:7" x14ac:dyDescent="0.25">
      <c r="A5" s="1">
        <v>3</v>
      </c>
      <c r="B5" t="s">
        <v>6</v>
      </c>
      <c r="C5" t="s">
        <v>13</v>
      </c>
      <c r="D5" t="s">
        <v>30</v>
      </c>
      <c r="E5" s="2">
        <v>43795.887696759259</v>
      </c>
      <c r="F5" s="2">
        <v>43795.908136574071</v>
      </c>
      <c r="G5">
        <v>29.43333333333333</v>
      </c>
    </row>
    <row r="6" spans="1:7" x14ac:dyDescent="0.25">
      <c r="A6" s="1">
        <v>4</v>
      </c>
      <c r="B6" t="s">
        <v>6</v>
      </c>
      <c r="C6" t="s">
        <v>14</v>
      </c>
      <c r="D6" t="s">
        <v>31</v>
      </c>
      <c r="E6" s="2">
        <v>43805.848749999997</v>
      </c>
      <c r="F6" s="2">
        <v>43805.862511574072</v>
      </c>
      <c r="G6">
        <v>19.81666666666667</v>
      </c>
    </row>
    <row r="7" spans="1:7" x14ac:dyDescent="0.25">
      <c r="A7" s="1">
        <v>5</v>
      </c>
      <c r="B7" t="s">
        <v>6</v>
      </c>
      <c r="C7" t="s">
        <v>14</v>
      </c>
      <c r="D7" t="s">
        <v>32</v>
      </c>
      <c r="E7" s="2">
        <v>43805.864803240736</v>
      </c>
      <c r="F7" s="2">
        <v>43805.877129629633</v>
      </c>
      <c r="G7">
        <v>17.75</v>
      </c>
    </row>
    <row r="8" spans="1:7" x14ac:dyDescent="0.25">
      <c r="A8" s="1">
        <v>6</v>
      </c>
      <c r="B8" t="s">
        <v>6</v>
      </c>
      <c r="C8" t="s">
        <v>14</v>
      </c>
      <c r="D8" t="s">
        <v>33</v>
      </c>
      <c r="E8" s="2">
        <v>43805.881412037037</v>
      </c>
      <c r="F8" s="2">
        <v>43805.891747685193</v>
      </c>
      <c r="G8">
        <v>14.883333333333329</v>
      </c>
    </row>
    <row r="9" spans="1:7" x14ac:dyDescent="0.25">
      <c r="A9" s="1">
        <v>7</v>
      </c>
      <c r="B9" t="s">
        <v>6</v>
      </c>
      <c r="C9" t="s">
        <v>14</v>
      </c>
      <c r="D9" t="s">
        <v>34</v>
      </c>
      <c r="E9" s="2">
        <v>43805.895104166673</v>
      </c>
      <c r="F9" s="2">
        <v>43805.919976851852</v>
      </c>
      <c r="G9">
        <v>35.81666666666667</v>
      </c>
    </row>
    <row r="10" spans="1:7" x14ac:dyDescent="0.25">
      <c r="A10" s="1">
        <v>8</v>
      </c>
      <c r="B10" t="s">
        <v>6</v>
      </c>
      <c r="C10" t="s">
        <v>14</v>
      </c>
      <c r="D10" t="s">
        <v>35</v>
      </c>
      <c r="E10" s="2">
        <v>43805.928842592592</v>
      </c>
      <c r="F10" s="2">
        <v>43806.55332175926</v>
      </c>
      <c r="G10">
        <v>899.25</v>
      </c>
    </row>
    <row r="11" spans="1:7" x14ac:dyDescent="0.25">
      <c r="A11" s="1">
        <v>9</v>
      </c>
      <c r="B11" t="s">
        <v>7</v>
      </c>
      <c r="C11" t="s">
        <v>15</v>
      </c>
      <c r="D11" t="s">
        <v>36</v>
      </c>
      <c r="E11" s="2">
        <v>43799.477025462962</v>
      </c>
      <c r="F11" s="2">
        <v>43799.572557870371</v>
      </c>
      <c r="G11">
        <v>137.56666666666669</v>
      </c>
    </row>
    <row r="12" spans="1:7" x14ac:dyDescent="0.25">
      <c r="A12" s="1">
        <v>10</v>
      </c>
      <c r="B12" t="s">
        <v>7</v>
      </c>
      <c r="C12" t="s">
        <v>15</v>
      </c>
      <c r="D12" t="s">
        <v>37</v>
      </c>
      <c r="E12" s="2">
        <v>43799.686678240738</v>
      </c>
      <c r="F12" s="2">
        <v>43799.686793981477</v>
      </c>
      <c r="G12">
        <v>0.16666666666666671</v>
      </c>
    </row>
    <row r="13" spans="1:7" x14ac:dyDescent="0.25">
      <c r="A13" s="1">
        <v>11</v>
      </c>
      <c r="B13" t="s">
        <v>7</v>
      </c>
      <c r="C13" t="s">
        <v>15</v>
      </c>
      <c r="D13" t="s">
        <v>38</v>
      </c>
      <c r="E13" s="2">
        <v>43799.722048611111</v>
      </c>
      <c r="F13" s="2">
        <v>43799.733460648153</v>
      </c>
      <c r="G13">
        <v>16.43333333333333</v>
      </c>
    </row>
    <row r="14" spans="1:7" x14ac:dyDescent="0.25">
      <c r="A14" s="1">
        <v>12</v>
      </c>
      <c r="B14" t="s">
        <v>7</v>
      </c>
      <c r="C14" t="s">
        <v>15</v>
      </c>
      <c r="D14" t="s">
        <v>39</v>
      </c>
      <c r="E14" s="2">
        <v>43799.739004629628</v>
      </c>
      <c r="F14" s="2">
        <v>43799.752916666657</v>
      </c>
      <c r="G14">
        <v>20.033333333333331</v>
      </c>
    </row>
    <row r="15" spans="1:7" x14ac:dyDescent="0.25">
      <c r="A15" s="1">
        <v>13</v>
      </c>
      <c r="B15" t="s">
        <v>7</v>
      </c>
      <c r="C15" t="s">
        <v>14</v>
      </c>
      <c r="D15" t="s">
        <v>40</v>
      </c>
      <c r="E15" s="2">
        <v>43805.337442129632</v>
      </c>
      <c r="F15" s="2">
        <v>43805.496759259258</v>
      </c>
      <c r="G15">
        <v>229.41666666666671</v>
      </c>
    </row>
    <row r="16" spans="1:7" x14ac:dyDescent="0.25">
      <c r="A16" s="1">
        <v>14</v>
      </c>
      <c r="B16" t="s">
        <v>7</v>
      </c>
      <c r="C16" t="s">
        <v>14</v>
      </c>
      <c r="D16" t="s">
        <v>41</v>
      </c>
      <c r="E16" s="2">
        <v>43805.498865740738</v>
      </c>
      <c r="F16" s="2">
        <v>43805.525972222233</v>
      </c>
      <c r="G16">
        <v>39.033333333333331</v>
      </c>
    </row>
    <row r="17" spans="1:7" x14ac:dyDescent="0.25">
      <c r="A17" s="1">
        <v>15</v>
      </c>
      <c r="B17" t="s">
        <v>7</v>
      </c>
      <c r="C17" t="s">
        <v>14</v>
      </c>
      <c r="D17" t="s">
        <v>42</v>
      </c>
      <c r="E17" s="2">
        <v>43805.527928240743</v>
      </c>
      <c r="F17" s="2">
        <v>43805.715810185182</v>
      </c>
      <c r="G17">
        <v>270.55</v>
      </c>
    </row>
    <row r="18" spans="1:7" x14ac:dyDescent="0.25">
      <c r="A18" s="1">
        <v>16</v>
      </c>
      <c r="B18" t="s">
        <v>8</v>
      </c>
      <c r="C18" t="s">
        <v>16</v>
      </c>
      <c r="D18" t="s">
        <v>43</v>
      </c>
      <c r="E18" s="2">
        <v>43802.000011574077</v>
      </c>
      <c r="F18" s="2">
        <v>43802.325185185182</v>
      </c>
      <c r="G18">
        <v>468.25</v>
      </c>
    </row>
    <row r="19" spans="1:7" x14ac:dyDescent="0.25">
      <c r="A19" s="1">
        <v>17</v>
      </c>
      <c r="B19" t="s">
        <v>8</v>
      </c>
      <c r="C19" t="s">
        <v>16</v>
      </c>
      <c r="D19" t="s">
        <v>44</v>
      </c>
      <c r="E19" s="2">
        <v>43802.347615740742</v>
      </c>
      <c r="F19" s="2">
        <v>43802.757557870369</v>
      </c>
      <c r="G19">
        <v>590.31666666666672</v>
      </c>
    </row>
    <row r="20" spans="1:7" x14ac:dyDescent="0.25">
      <c r="A20" s="1">
        <v>18</v>
      </c>
      <c r="B20" t="s">
        <v>8</v>
      </c>
      <c r="C20" t="s">
        <v>16</v>
      </c>
      <c r="D20" t="s">
        <v>45</v>
      </c>
      <c r="E20" s="2">
        <v>43802.787476851852</v>
      </c>
      <c r="F20" s="2">
        <v>43802.868449074071</v>
      </c>
      <c r="G20">
        <v>116.6</v>
      </c>
    </row>
    <row r="21" spans="1:7" x14ac:dyDescent="0.25">
      <c r="A21" s="1">
        <v>19</v>
      </c>
      <c r="B21" t="s">
        <v>8</v>
      </c>
      <c r="C21" t="s">
        <v>16</v>
      </c>
      <c r="D21" t="s">
        <v>46</v>
      </c>
      <c r="E21" s="2">
        <v>43802.908854166657</v>
      </c>
      <c r="F21" s="2">
        <v>43802.999131944453</v>
      </c>
      <c r="G21">
        <v>130</v>
      </c>
    </row>
    <row r="22" spans="1:7" x14ac:dyDescent="0.25">
      <c r="A22" s="1">
        <v>20</v>
      </c>
      <c r="B22" t="s">
        <v>8</v>
      </c>
      <c r="C22" t="s">
        <v>17</v>
      </c>
      <c r="D22" t="s">
        <v>46</v>
      </c>
      <c r="E22" s="2">
        <v>43803.000254629631</v>
      </c>
      <c r="F22" s="2">
        <v>43803.290416666663</v>
      </c>
      <c r="G22">
        <v>417.83333333333331</v>
      </c>
    </row>
    <row r="23" spans="1:7" x14ac:dyDescent="0.25">
      <c r="A23" s="1">
        <v>21</v>
      </c>
      <c r="B23" t="s">
        <v>8</v>
      </c>
      <c r="C23" t="s">
        <v>14</v>
      </c>
      <c r="D23" t="s">
        <v>47</v>
      </c>
      <c r="E23" s="2">
        <v>43805.895856481482</v>
      </c>
      <c r="F23" s="2">
        <v>43805.99931712963</v>
      </c>
      <c r="G23">
        <v>148.98333333333329</v>
      </c>
    </row>
    <row r="24" spans="1:7" x14ac:dyDescent="0.25">
      <c r="A24" s="1">
        <v>22</v>
      </c>
      <c r="B24" t="s">
        <v>8</v>
      </c>
      <c r="C24" t="s">
        <v>18</v>
      </c>
      <c r="D24" t="s">
        <v>47</v>
      </c>
      <c r="E24" s="2">
        <v>43806.000034722223</v>
      </c>
      <c r="F24" s="2">
        <v>43806.36246527778</v>
      </c>
      <c r="G24">
        <v>521.9</v>
      </c>
    </row>
    <row r="25" spans="1:7" x14ac:dyDescent="0.25">
      <c r="A25" s="1">
        <v>23</v>
      </c>
      <c r="B25" t="s">
        <v>8</v>
      </c>
      <c r="C25" t="s">
        <v>18</v>
      </c>
      <c r="D25" t="s">
        <v>48</v>
      </c>
      <c r="E25" s="2">
        <v>43806.365960648152</v>
      </c>
      <c r="F25" s="2">
        <v>43806.391967592594</v>
      </c>
      <c r="G25">
        <v>37.450000000000003</v>
      </c>
    </row>
    <row r="26" spans="1:7" x14ac:dyDescent="0.25">
      <c r="A26" s="1">
        <v>24</v>
      </c>
      <c r="B26" t="s">
        <v>8</v>
      </c>
      <c r="C26" t="s">
        <v>18</v>
      </c>
      <c r="D26" t="s">
        <v>49</v>
      </c>
      <c r="E26" s="2">
        <v>43806.402685185189</v>
      </c>
      <c r="F26" s="2">
        <v>43806.935729166667</v>
      </c>
      <c r="G26">
        <v>767.58333333333337</v>
      </c>
    </row>
    <row r="27" spans="1:7" x14ac:dyDescent="0.25">
      <c r="A27" s="1">
        <v>25</v>
      </c>
      <c r="B27" t="s">
        <v>8</v>
      </c>
      <c r="C27" t="s">
        <v>19</v>
      </c>
      <c r="D27" t="s">
        <v>50</v>
      </c>
      <c r="E27" s="2">
        <v>43807.292928240742</v>
      </c>
      <c r="F27" s="2">
        <v>43807.324189814812</v>
      </c>
      <c r="G27">
        <v>45.016666666666673</v>
      </c>
    </row>
    <row r="28" spans="1:7" x14ac:dyDescent="0.25">
      <c r="A28" s="1">
        <v>26</v>
      </c>
      <c r="B28" t="s">
        <v>9</v>
      </c>
      <c r="C28" t="s">
        <v>15</v>
      </c>
      <c r="D28" t="s">
        <v>51</v>
      </c>
      <c r="E28" s="2">
        <v>43799.034849537027</v>
      </c>
      <c r="F28" s="2">
        <v>43799.999641203707</v>
      </c>
      <c r="G28">
        <v>1389.3</v>
      </c>
    </row>
    <row r="29" spans="1:7" x14ac:dyDescent="0.25">
      <c r="A29" s="1">
        <v>27</v>
      </c>
      <c r="B29" t="s">
        <v>9</v>
      </c>
      <c r="C29" t="s">
        <v>20</v>
      </c>
      <c r="D29" t="s">
        <v>52</v>
      </c>
      <c r="E29" s="2">
        <v>43800.000740740739</v>
      </c>
      <c r="F29" s="2">
        <v>43800.523657407408</v>
      </c>
      <c r="G29">
        <v>753</v>
      </c>
    </row>
    <row r="30" spans="1:7" x14ac:dyDescent="0.25">
      <c r="A30" s="1">
        <v>28</v>
      </c>
      <c r="B30" t="s">
        <v>9</v>
      </c>
      <c r="C30" t="s">
        <v>20</v>
      </c>
      <c r="D30" t="s">
        <v>53</v>
      </c>
      <c r="E30" s="2">
        <v>43800.540324074071</v>
      </c>
      <c r="F30" s="2">
        <v>43800.552893518521</v>
      </c>
      <c r="G30">
        <v>18.100000000000001</v>
      </c>
    </row>
    <row r="31" spans="1:7" x14ac:dyDescent="0.25">
      <c r="A31" s="1">
        <v>29</v>
      </c>
      <c r="B31" t="s">
        <v>9</v>
      </c>
      <c r="C31" t="s">
        <v>20</v>
      </c>
      <c r="D31" t="s">
        <v>54</v>
      </c>
      <c r="E31" s="2">
        <v>43800.565335648149</v>
      </c>
      <c r="F31" s="2">
        <v>43800.998773148152</v>
      </c>
      <c r="G31">
        <v>624.15</v>
      </c>
    </row>
    <row r="32" spans="1:7" x14ac:dyDescent="0.25">
      <c r="A32" s="1">
        <v>30</v>
      </c>
      <c r="B32" t="s">
        <v>9</v>
      </c>
      <c r="C32" t="s">
        <v>21</v>
      </c>
      <c r="D32" t="s">
        <v>55</v>
      </c>
      <c r="E32" s="2">
        <v>43801</v>
      </c>
      <c r="F32" s="2">
        <v>43801.362534722219</v>
      </c>
      <c r="G32">
        <v>522.04999999999995</v>
      </c>
    </row>
    <row r="33" spans="1:7" x14ac:dyDescent="0.25">
      <c r="A33" s="1">
        <v>31</v>
      </c>
      <c r="B33" t="s">
        <v>9</v>
      </c>
      <c r="C33" t="s">
        <v>21</v>
      </c>
      <c r="D33" t="s">
        <v>56</v>
      </c>
      <c r="E33" s="2">
        <v>43801.383379629631</v>
      </c>
      <c r="F33" s="2">
        <v>43801.642372685194</v>
      </c>
      <c r="G33">
        <v>372.95</v>
      </c>
    </row>
    <row r="34" spans="1:7" x14ac:dyDescent="0.25">
      <c r="A34" s="1">
        <v>32</v>
      </c>
      <c r="B34" t="s">
        <v>9</v>
      </c>
      <c r="C34" t="s">
        <v>21</v>
      </c>
      <c r="D34" t="s">
        <v>57</v>
      </c>
      <c r="E34" s="2">
        <v>43801.659050925933</v>
      </c>
      <c r="F34" s="2">
        <v>43801.704930555563</v>
      </c>
      <c r="G34">
        <v>66.066666666666663</v>
      </c>
    </row>
    <row r="35" spans="1:7" x14ac:dyDescent="0.25">
      <c r="A35" s="1">
        <v>33</v>
      </c>
      <c r="B35" t="s">
        <v>9</v>
      </c>
      <c r="C35" t="s">
        <v>21</v>
      </c>
      <c r="D35" t="s">
        <v>58</v>
      </c>
      <c r="E35" s="2">
        <v>43801.725752314807</v>
      </c>
      <c r="F35" s="2">
        <v>43801.754976851851</v>
      </c>
      <c r="G35">
        <v>42.083333333333343</v>
      </c>
    </row>
    <row r="36" spans="1:7" x14ac:dyDescent="0.25">
      <c r="A36" s="1">
        <v>34</v>
      </c>
      <c r="B36" t="s">
        <v>9</v>
      </c>
      <c r="C36" t="s">
        <v>21</v>
      </c>
      <c r="D36" t="s">
        <v>59</v>
      </c>
      <c r="E36" s="2">
        <v>43801.771620370368</v>
      </c>
      <c r="F36" s="2">
        <v>43801.902743055558</v>
      </c>
      <c r="G36">
        <v>188.81666666666669</v>
      </c>
    </row>
    <row r="37" spans="1:7" x14ac:dyDescent="0.25">
      <c r="A37" s="1">
        <v>35</v>
      </c>
      <c r="B37" t="s">
        <v>9</v>
      </c>
      <c r="C37" t="s">
        <v>21</v>
      </c>
      <c r="D37" t="s">
        <v>60</v>
      </c>
      <c r="E37" s="2">
        <v>43801.931921296287</v>
      </c>
      <c r="F37" s="2">
        <v>43801.998831018522</v>
      </c>
      <c r="G37">
        <v>96.35</v>
      </c>
    </row>
    <row r="38" spans="1:7" x14ac:dyDescent="0.25">
      <c r="A38" s="1">
        <v>36</v>
      </c>
      <c r="B38" t="s">
        <v>9</v>
      </c>
      <c r="C38" t="s">
        <v>16</v>
      </c>
      <c r="D38" t="s">
        <v>60</v>
      </c>
      <c r="E38" s="2">
        <v>43802</v>
      </c>
      <c r="F38" s="2">
        <v>43802.357847222222</v>
      </c>
      <c r="G38">
        <v>515.29999999999995</v>
      </c>
    </row>
    <row r="39" spans="1:7" x14ac:dyDescent="0.25">
      <c r="A39" s="1">
        <v>37</v>
      </c>
      <c r="B39" t="s">
        <v>9</v>
      </c>
      <c r="C39" t="s">
        <v>16</v>
      </c>
      <c r="D39" t="s">
        <v>61</v>
      </c>
      <c r="E39" s="2">
        <v>43802.374548611107</v>
      </c>
      <c r="F39" s="2">
        <v>43802.795173611114</v>
      </c>
      <c r="G39">
        <v>605.70000000000005</v>
      </c>
    </row>
    <row r="40" spans="1:7" x14ac:dyDescent="0.25">
      <c r="A40" s="1">
        <v>38</v>
      </c>
      <c r="B40" t="s">
        <v>9</v>
      </c>
      <c r="C40" t="s">
        <v>16</v>
      </c>
      <c r="D40" t="s">
        <v>62</v>
      </c>
      <c r="E40" s="2">
        <v>43802.815995370373</v>
      </c>
      <c r="F40" s="2">
        <v>43802.998171296298</v>
      </c>
      <c r="G40">
        <v>262.33333333333331</v>
      </c>
    </row>
    <row r="41" spans="1:7" x14ac:dyDescent="0.25">
      <c r="A41" s="1">
        <v>39</v>
      </c>
      <c r="B41" t="s">
        <v>9</v>
      </c>
      <c r="C41" t="s">
        <v>17</v>
      </c>
      <c r="D41" t="s">
        <v>62</v>
      </c>
      <c r="E41" s="2">
        <v>43803.002337962957</v>
      </c>
      <c r="F41" s="2">
        <v>43803.356956018521</v>
      </c>
      <c r="G41">
        <v>510.65</v>
      </c>
    </row>
    <row r="42" spans="1:7" x14ac:dyDescent="0.25">
      <c r="A42" s="1">
        <v>40</v>
      </c>
      <c r="B42" t="s">
        <v>9</v>
      </c>
      <c r="C42" t="s">
        <v>17</v>
      </c>
      <c r="D42" t="s">
        <v>63</v>
      </c>
      <c r="E42" s="2">
        <v>43803.377789351849</v>
      </c>
      <c r="F42" s="2">
        <v>43803.532060185193</v>
      </c>
      <c r="G42">
        <v>222.15</v>
      </c>
    </row>
    <row r="43" spans="1:7" x14ac:dyDescent="0.25">
      <c r="A43" s="1">
        <v>41</v>
      </c>
      <c r="B43" t="s">
        <v>9</v>
      </c>
      <c r="C43" t="s">
        <v>17</v>
      </c>
      <c r="D43" t="s">
        <v>64</v>
      </c>
      <c r="E43" s="2">
        <v>43803.594571759262</v>
      </c>
      <c r="F43" s="2">
        <v>43803.665439814817</v>
      </c>
      <c r="G43">
        <v>102.05</v>
      </c>
    </row>
    <row r="44" spans="1:7" x14ac:dyDescent="0.25">
      <c r="A44" s="1">
        <v>42</v>
      </c>
      <c r="B44" t="s">
        <v>9</v>
      </c>
      <c r="C44" t="s">
        <v>17</v>
      </c>
      <c r="D44" t="s">
        <v>65</v>
      </c>
      <c r="E44" s="2">
        <v>43803.698784722219</v>
      </c>
      <c r="F44" s="2">
        <v>43803.803020833337</v>
      </c>
      <c r="G44">
        <v>150.1</v>
      </c>
    </row>
    <row r="45" spans="1:7" x14ac:dyDescent="0.25">
      <c r="A45" s="1">
        <v>43</v>
      </c>
      <c r="B45" t="s">
        <v>9</v>
      </c>
      <c r="C45" t="s">
        <v>17</v>
      </c>
      <c r="D45" t="s">
        <v>66</v>
      </c>
      <c r="E45" s="2">
        <v>43803.815520833326</v>
      </c>
      <c r="F45" s="2">
        <v>43803.998032407413</v>
      </c>
      <c r="G45">
        <v>262.81666666666672</v>
      </c>
    </row>
    <row r="46" spans="1:7" x14ac:dyDescent="0.25">
      <c r="A46" s="1">
        <v>44</v>
      </c>
      <c r="B46" t="s">
        <v>9</v>
      </c>
      <c r="C46" t="s">
        <v>22</v>
      </c>
      <c r="D46" t="s">
        <v>67</v>
      </c>
      <c r="E46" s="2">
        <v>43804.002199074072</v>
      </c>
      <c r="F46" s="2">
        <v>43804.361851851849</v>
      </c>
      <c r="G46">
        <v>517.9</v>
      </c>
    </row>
    <row r="47" spans="1:7" x14ac:dyDescent="0.25">
      <c r="A47" s="1">
        <v>45</v>
      </c>
      <c r="B47" t="s">
        <v>10</v>
      </c>
      <c r="C47" t="s">
        <v>23</v>
      </c>
      <c r="D47" t="s">
        <v>68</v>
      </c>
      <c r="E47" s="2">
        <v>43796.88585648148</v>
      </c>
      <c r="F47" s="2">
        <v>43796.946805555563</v>
      </c>
      <c r="G47">
        <v>87.766666666666666</v>
      </c>
    </row>
    <row r="48" spans="1:7" x14ac:dyDescent="0.25">
      <c r="A48" s="1">
        <v>46</v>
      </c>
      <c r="B48" t="s">
        <v>10</v>
      </c>
      <c r="C48" t="s">
        <v>23</v>
      </c>
      <c r="D48" t="s">
        <v>69</v>
      </c>
      <c r="E48" s="2">
        <v>43796.966412037043</v>
      </c>
      <c r="F48" s="2">
        <v>43796.9997337963</v>
      </c>
      <c r="G48">
        <v>47.983333333333327</v>
      </c>
    </row>
    <row r="49" spans="1:7" x14ac:dyDescent="0.25">
      <c r="A49" s="1">
        <v>47</v>
      </c>
      <c r="B49" t="s">
        <v>10</v>
      </c>
      <c r="C49" t="s">
        <v>24</v>
      </c>
      <c r="D49" t="s">
        <v>69</v>
      </c>
      <c r="E49" s="2">
        <v>43797.000428240739</v>
      </c>
      <c r="F49" s="2">
        <v>43797.372719907413</v>
      </c>
      <c r="G49">
        <v>536.1</v>
      </c>
    </row>
    <row r="50" spans="1:7" x14ac:dyDescent="0.25">
      <c r="A50" s="1">
        <v>48</v>
      </c>
      <c r="B50" t="s">
        <v>10</v>
      </c>
      <c r="C50" t="s">
        <v>24</v>
      </c>
      <c r="D50" t="s">
        <v>70</v>
      </c>
      <c r="E50" s="2">
        <v>43797.381145833337</v>
      </c>
      <c r="F50" s="2">
        <v>43797.512835648151</v>
      </c>
      <c r="G50">
        <v>189.6333333333333</v>
      </c>
    </row>
    <row r="51" spans="1:7" x14ac:dyDescent="0.25">
      <c r="A51" s="1">
        <v>49</v>
      </c>
      <c r="B51" t="s">
        <v>10</v>
      </c>
      <c r="C51" t="s">
        <v>24</v>
      </c>
      <c r="D51" t="s">
        <v>71</v>
      </c>
      <c r="E51" s="2">
        <v>43797.514745370368</v>
      </c>
      <c r="F51" s="2">
        <v>43797.529583333337</v>
      </c>
      <c r="G51">
        <v>21.366666666666671</v>
      </c>
    </row>
    <row r="52" spans="1:7" x14ac:dyDescent="0.25">
      <c r="A52" s="1">
        <v>50</v>
      </c>
      <c r="B52" t="s">
        <v>10</v>
      </c>
      <c r="C52" t="s">
        <v>24</v>
      </c>
      <c r="D52" t="s">
        <v>72</v>
      </c>
      <c r="E52" s="2">
        <v>43797.531041666669</v>
      </c>
      <c r="F52" s="2">
        <v>43797.763402777768</v>
      </c>
      <c r="G52">
        <v>334.6</v>
      </c>
    </row>
    <row r="53" spans="1:7" x14ac:dyDescent="0.25">
      <c r="A53" s="1">
        <v>51</v>
      </c>
      <c r="B53" t="s">
        <v>10</v>
      </c>
      <c r="C53" t="s">
        <v>24</v>
      </c>
      <c r="D53" t="s">
        <v>73</v>
      </c>
      <c r="E53" s="2">
        <v>43797.769143518519</v>
      </c>
      <c r="F53" s="2">
        <v>43797.795416666668</v>
      </c>
      <c r="G53">
        <v>37.833333333333343</v>
      </c>
    </row>
    <row r="54" spans="1:7" x14ac:dyDescent="0.25">
      <c r="A54" s="1">
        <v>52</v>
      </c>
      <c r="B54" t="s">
        <v>10</v>
      </c>
      <c r="C54" t="s">
        <v>24</v>
      </c>
      <c r="D54" t="s">
        <v>74</v>
      </c>
      <c r="E54" s="2">
        <v>43797.801585648151</v>
      </c>
      <c r="F54" s="2">
        <v>43797.942187499997</v>
      </c>
      <c r="G54">
        <v>202.4666666666667</v>
      </c>
    </row>
    <row r="55" spans="1:7" x14ac:dyDescent="0.25">
      <c r="A55" s="1">
        <v>53</v>
      </c>
      <c r="B55" t="s">
        <v>10</v>
      </c>
      <c r="C55" t="s">
        <v>24</v>
      </c>
      <c r="D55" t="s">
        <v>75</v>
      </c>
      <c r="E55" s="2">
        <v>43797.954525462963</v>
      </c>
      <c r="F55" s="2">
        <v>43797.99181712963</v>
      </c>
      <c r="G55">
        <v>53.7</v>
      </c>
    </row>
    <row r="56" spans="1:7" x14ac:dyDescent="0.25">
      <c r="A56" s="1">
        <v>54</v>
      </c>
      <c r="B56" t="s">
        <v>10</v>
      </c>
      <c r="C56" t="s">
        <v>25</v>
      </c>
      <c r="D56" t="s">
        <v>75</v>
      </c>
      <c r="E56" s="2">
        <v>43798.000856481478</v>
      </c>
      <c r="F56" s="2">
        <v>43798.365937499999</v>
      </c>
      <c r="G56">
        <v>525.7166666666667</v>
      </c>
    </row>
    <row r="57" spans="1:7" x14ac:dyDescent="0.25">
      <c r="A57" s="1">
        <v>55</v>
      </c>
      <c r="B57" t="s">
        <v>10</v>
      </c>
      <c r="C57" t="s">
        <v>25</v>
      </c>
      <c r="D57" t="s">
        <v>76</v>
      </c>
      <c r="E57" s="2">
        <v>43798.374398148153</v>
      </c>
      <c r="F57" s="2">
        <v>43798.737326388888</v>
      </c>
      <c r="G57">
        <v>522.61666666666667</v>
      </c>
    </row>
    <row r="58" spans="1:7" x14ac:dyDescent="0.25">
      <c r="A58" s="1">
        <v>56</v>
      </c>
      <c r="B58" t="s">
        <v>10</v>
      </c>
      <c r="C58" t="s">
        <v>25</v>
      </c>
      <c r="D58" t="s">
        <v>77</v>
      </c>
      <c r="E58" s="2">
        <v>43798.743379629632</v>
      </c>
      <c r="F58" s="2">
        <v>43798.774664351848</v>
      </c>
      <c r="G58">
        <v>45.05</v>
      </c>
    </row>
    <row r="59" spans="1:7" x14ac:dyDescent="0.25">
      <c r="A59" s="1">
        <v>57</v>
      </c>
      <c r="B59" t="s">
        <v>10</v>
      </c>
      <c r="C59" t="s">
        <v>25</v>
      </c>
      <c r="D59" t="s">
        <v>78</v>
      </c>
      <c r="E59" s="2">
        <v>43798.778877314813</v>
      </c>
      <c r="F59" s="2">
        <v>43798.942129629628</v>
      </c>
      <c r="G59">
        <v>235.08333333333329</v>
      </c>
    </row>
    <row r="60" spans="1:7" x14ac:dyDescent="0.25">
      <c r="A60" s="1">
        <v>58</v>
      </c>
      <c r="B60" t="s">
        <v>10</v>
      </c>
      <c r="C60" t="s">
        <v>25</v>
      </c>
      <c r="D60" t="s">
        <v>79</v>
      </c>
      <c r="E60" s="2">
        <v>43798.966597222221</v>
      </c>
      <c r="F60" s="2">
        <v>43798.998553240737</v>
      </c>
      <c r="G60">
        <v>46.016666666666673</v>
      </c>
    </row>
    <row r="61" spans="1:7" x14ac:dyDescent="0.25">
      <c r="A61" s="1">
        <v>59</v>
      </c>
      <c r="B61" t="s">
        <v>10</v>
      </c>
      <c r="C61" t="s">
        <v>15</v>
      </c>
      <c r="D61" t="s">
        <v>80</v>
      </c>
      <c r="E61" s="2">
        <v>43799.021631944437</v>
      </c>
      <c r="F61" s="2">
        <v>43799.391157407408</v>
      </c>
      <c r="G61">
        <v>532.11666666666667</v>
      </c>
    </row>
    <row r="62" spans="1:7" x14ac:dyDescent="0.25">
      <c r="A62" s="1">
        <v>60</v>
      </c>
      <c r="B62" t="s">
        <v>10</v>
      </c>
      <c r="C62" t="s">
        <v>15</v>
      </c>
      <c r="D62" t="s">
        <v>81</v>
      </c>
      <c r="E62" s="2">
        <v>43799.423055555562</v>
      </c>
      <c r="F62" s="2">
        <v>43799.514398148152</v>
      </c>
      <c r="G62">
        <v>131.5333333333333</v>
      </c>
    </row>
    <row r="63" spans="1:7" x14ac:dyDescent="0.25">
      <c r="A63" s="1">
        <v>61</v>
      </c>
      <c r="B63" t="s">
        <v>10</v>
      </c>
      <c r="C63" t="s">
        <v>15</v>
      </c>
      <c r="D63" t="s">
        <v>82</v>
      </c>
      <c r="E63" s="2">
        <v>43799.519386574073</v>
      </c>
      <c r="F63" s="2">
        <v>43799.538564814808</v>
      </c>
      <c r="G63">
        <v>27.616666666666671</v>
      </c>
    </row>
    <row r="64" spans="1:7" x14ac:dyDescent="0.25">
      <c r="A64" s="1">
        <v>62</v>
      </c>
      <c r="B64" t="s">
        <v>10</v>
      </c>
      <c r="C64" t="s">
        <v>15</v>
      </c>
      <c r="D64" t="s">
        <v>83</v>
      </c>
      <c r="E64" s="2">
        <v>43799.549085648148</v>
      </c>
      <c r="F64" s="2">
        <v>43799.732199074067</v>
      </c>
      <c r="G64">
        <v>263.68333333333328</v>
      </c>
    </row>
    <row r="65" spans="1:7" x14ac:dyDescent="0.25">
      <c r="A65" s="1">
        <v>63</v>
      </c>
      <c r="B65" t="s">
        <v>10</v>
      </c>
      <c r="C65" t="s">
        <v>15</v>
      </c>
      <c r="D65" t="s">
        <v>84</v>
      </c>
      <c r="E65" s="2">
        <v>43799.73909722222</v>
      </c>
      <c r="F65" s="2">
        <v>43799.761203703703</v>
      </c>
      <c r="G65">
        <v>31.833333333333329</v>
      </c>
    </row>
    <row r="66" spans="1:7" x14ac:dyDescent="0.25">
      <c r="A66" s="1">
        <v>64</v>
      </c>
      <c r="B66" t="s">
        <v>10</v>
      </c>
      <c r="C66" t="s">
        <v>15</v>
      </c>
      <c r="D66" t="s">
        <v>85</v>
      </c>
      <c r="E66" s="2">
        <v>43799.765381944453</v>
      </c>
      <c r="F66" s="2">
        <v>43799.943124999998</v>
      </c>
      <c r="G66">
        <v>255.95</v>
      </c>
    </row>
    <row r="67" spans="1:7" x14ac:dyDescent="0.25">
      <c r="A67" s="1">
        <v>65</v>
      </c>
      <c r="B67" t="s">
        <v>10</v>
      </c>
      <c r="C67" t="s">
        <v>15</v>
      </c>
      <c r="D67" t="s">
        <v>86</v>
      </c>
      <c r="E67" s="2">
        <v>43799.957453703697</v>
      </c>
      <c r="F67" s="2">
        <v>43799.998854166668</v>
      </c>
      <c r="G67">
        <v>59.616666666666667</v>
      </c>
    </row>
    <row r="68" spans="1:7" x14ac:dyDescent="0.25">
      <c r="A68" s="1">
        <v>66</v>
      </c>
      <c r="B68" t="s">
        <v>10</v>
      </c>
      <c r="C68" t="s">
        <v>20</v>
      </c>
      <c r="D68" t="s">
        <v>87</v>
      </c>
      <c r="E68" s="2">
        <v>43800</v>
      </c>
      <c r="F68" s="2">
        <v>43800.065659722219</v>
      </c>
      <c r="G68">
        <v>94.55</v>
      </c>
    </row>
    <row r="69" spans="1:7" x14ac:dyDescent="0.25">
      <c r="A69" s="1">
        <v>67</v>
      </c>
      <c r="B69" t="s">
        <v>10</v>
      </c>
      <c r="C69" t="s">
        <v>20</v>
      </c>
      <c r="D69" t="s">
        <v>88</v>
      </c>
      <c r="E69" s="2">
        <v>43800.375567129631</v>
      </c>
      <c r="F69" s="2">
        <v>43800.743321759262</v>
      </c>
      <c r="G69">
        <v>529.56666666666672</v>
      </c>
    </row>
    <row r="70" spans="1:7" x14ac:dyDescent="0.25">
      <c r="A70" s="1">
        <v>68</v>
      </c>
      <c r="B70" t="s">
        <v>10</v>
      </c>
      <c r="C70" t="s">
        <v>20</v>
      </c>
      <c r="D70" t="s">
        <v>89</v>
      </c>
      <c r="E70" s="2">
        <v>43800.750648148147</v>
      </c>
      <c r="F70" s="2">
        <v>43800.778819444437</v>
      </c>
      <c r="G70">
        <v>40.56666666666667</v>
      </c>
    </row>
    <row r="71" spans="1:7" x14ac:dyDescent="0.25">
      <c r="A71" s="1">
        <v>69</v>
      </c>
      <c r="B71" t="s">
        <v>10</v>
      </c>
      <c r="C71" t="s">
        <v>20</v>
      </c>
      <c r="D71" t="s">
        <v>90</v>
      </c>
      <c r="E71" s="2">
        <v>43800.785486111112</v>
      </c>
      <c r="F71" s="2">
        <v>43800.944155092591</v>
      </c>
      <c r="G71">
        <v>228.48333333333329</v>
      </c>
    </row>
    <row r="72" spans="1:7" x14ac:dyDescent="0.25">
      <c r="A72" s="1">
        <v>70</v>
      </c>
      <c r="B72" t="s">
        <v>10</v>
      </c>
      <c r="C72" t="s">
        <v>20</v>
      </c>
      <c r="D72" t="s">
        <v>91</v>
      </c>
      <c r="E72" s="2">
        <v>43800.95380787037</v>
      </c>
      <c r="F72" s="2">
        <v>43800.994756944441</v>
      </c>
      <c r="G72">
        <v>58.966666666666669</v>
      </c>
    </row>
    <row r="73" spans="1:7" x14ac:dyDescent="0.25">
      <c r="A73" s="1">
        <v>71</v>
      </c>
      <c r="B73" t="s">
        <v>10</v>
      </c>
      <c r="C73" t="s">
        <v>21</v>
      </c>
      <c r="D73" t="s">
        <v>91</v>
      </c>
      <c r="E73" s="2">
        <v>43801.000150462962</v>
      </c>
      <c r="F73" s="2">
        <v>43801.578460648147</v>
      </c>
      <c r="G73">
        <v>832.76666666666665</v>
      </c>
    </row>
    <row r="74" spans="1:7" x14ac:dyDescent="0.25">
      <c r="A74" s="1">
        <v>72</v>
      </c>
      <c r="B74" t="s">
        <v>10</v>
      </c>
      <c r="C74" t="s">
        <v>21</v>
      </c>
      <c r="D74" t="s">
        <v>92</v>
      </c>
      <c r="E74" s="2">
        <v>43801.581990740742</v>
      </c>
      <c r="F74" s="2">
        <v>43801.729548611111</v>
      </c>
      <c r="G74">
        <v>212.48333333333329</v>
      </c>
    </row>
    <row r="75" spans="1:7" x14ac:dyDescent="0.25">
      <c r="A75" s="1">
        <v>73</v>
      </c>
      <c r="B75" t="s">
        <v>10</v>
      </c>
      <c r="C75" t="s">
        <v>21</v>
      </c>
      <c r="D75" t="s">
        <v>93</v>
      </c>
      <c r="E75" s="2">
        <v>43801.732881944437</v>
      </c>
      <c r="F75" s="2">
        <v>43801.764930555553</v>
      </c>
      <c r="G75">
        <v>46.15</v>
      </c>
    </row>
    <row r="76" spans="1:7" x14ac:dyDescent="0.25">
      <c r="A76" s="1">
        <v>74</v>
      </c>
      <c r="B76" t="s">
        <v>11</v>
      </c>
      <c r="C76" t="s">
        <v>25</v>
      </c>
      <c r="D76" t="s">
        <v>94</v>
      </c>
      <c r="E76" s="2">
        <v>43798.955428240741</v>
      </c>
      <c r="F76" s="2">
        <v>43798.999097222222</v>
      </c>
      <c r="G76">
        <v>62.883333333333333</v>
      </c>
    </row>
    <row r="77" spans="1:7" x14ac:dyDescent="0.25">
      <c r="A77" s="1">
        <v>75</v>
      </c>
      <c r="B77" t="s">
        <v>11</v>
      </c>
      <c r="C77" t="s">
        <v>15</v>
      </c>
      <c r="D77" t="s">
        <v>94</v>
      </c>
      <c r="E77" s="2">
        <v>43799</v>
      </c>
      <c r="F77" s="2">
        <v>43799.356539351851</v>
      </c>
      <c r="G77">
        <v>513.41666666666663</v>
      </c>
    </row>
    <row r="78" spans="1:7" x14ac:dyDescent="0.25">
      <c r="A78" s="1">
        <v>76</v>
      </c>
      <c r="B78" t="s">
        <v>11</v>
      </c>
      <c r="C78" t="s">
        <v>15</v>
      </c>
      <c r="D78" t="s">
        <v>95</v>
      </c>
      <c r="E78" s="2">
        <v>43799.358472222222</v>
      </c>
      <c r="F78" s="2">
        <v>43799.379490740743</v>
      </c>
      <c r="G78">
        <v>30.266666666666669</v>
      </c>
    </row>
    <row r="79" spans="1:7" x14ac:dyDescent="0.25">
      <c r="A79" s="1">
        <v>77</v>
      </c>
      <c r="B79" t="s">
        <v>11</v>
      </c>
      <c r="C79" t="s">
        <v>15</v>
      </c>
      <c r="D79" t="s">
        <v>96</v>
      </c>
      <c r="E79" s="2">
        <v>43799.382638888892</v>
      </c>
      <c r="F79" s="2">
        <v>43799.514398148152</v>
      </c>
      <c r="G79">
        <v>189.73333333333329</v>
      </c>
    </row>
    <row r="80" spans="1:7" x14ac:dyDescent="0.25">
      <c r="A80" s="1">
        <v>78</v>
      </c>
      <c r="B80" t="s">
        <v>11</v>
      </c>
      <c r="C80" t="s">
        <v>15</v>
      </c>
      <c r="D80" t="s">
        <v>97</v>
      </c>
      <c r="E80" s="2">
        <v>43799.518738425933</v>
      </c>
      <c r="F80" s="2">
        <v>43799.539548611108</v>
      </c>
      <c r="G80">
        <v>29.966666666666669</v>
      </c>
    </row>
    <row r="81" spans="1:7" x14ac:dyDescent="0.25">
      <c r="A81" s="1">
        <v>79</v>
      </c>
      <c r="B81" t="s">
        <v>11</v>
      </c>
      <c r="C81" t="s">
        <v>15</v>
      </c>
      <c r="D81" t="s">
        <v>98</v>
      </c>
      <c r="E81" s="2">
        <v>43799.542407407411</v>
      </c>
      <c r="F81" s="2">
        <v>43799.999641203707</v>
      </c>
      <c r="G81">
        <v>658.41666666666663</v>
      </c>
    </row>
    <row r="82" spans="1:7" x14ac:dyDescent="0.25">
      <c r="A82" s="1">
        <v>80</v>
      </c>
      <c r="B82" t="s">
        <v>11</v>
      </c>
      <c r="C82" t="s">
        <v>20</v>
      </c>
      <c r="D82" t="s">
        <v>99</v>
      </c>
      <c r="E82" s="2">
        <v>43800.000347222223</v>
      </c>
      <c r="F82" s="2">
        <v>43800.525138888886</v>
      </c>
      <c r="G82">
        <v>755.7</v>
      </c>
    </row>
    <row r="83" spans="1:7" x14ac:dyDescent="0.25">
      <c r="A83" s="1">
        <v>81</v>
      </c>
      <c r="B83" t="s">
        <v>11</v>
      </c>
      <c r="C83" t="s">
        <v>20</v>
      </c>
      <c r="D83" t="s">
        <v>100</v>
      </c>
      <c r="E83" s="2">
        <v>43800.537581018521</v>
      </c>
      <c r="F83" s="2">
        <v>43800.550081018519</v>
      </c>
      <c r="G83">
        <v>18</v>
      </c>
    </row>
    <row r="84" spans="1:7" x14ac:dyDescent="0.25">
      <c r="A84" s="1">
        <v>82</v>
      </c>
      <c r="B84" t="s">
        <v>11</v>
      </c>
      <c r="C84" t="s">
        <v>20</v>
      </c>
      <c r="D84" t="s">
        <v>101</v>
      </c>
      <c r="E84" s="2">
        <v>43800.562592592592</v>
      </c>
      <c r="F84" s="2">
        <v>43800.997557870367</v>
      </c>
      <c r="G84">
        <v>626.35</v>
      </c>
    </row>
    <row r="85" spans="1:7" x14ac:dyDescent="0.25">
      <c r="A85" s="1">
        <v>83</v>
      </c>
      <c r="B85" t="s">
        <v>11</v>
      </c>
      <c r="C85" t="s">
        <v>21</v>
      </c>
      <c r="D85" t="s">
        <v>102</v>
      </c>
      <c r="E85" s="2">
        <v>43801.001481481479</v>
      </c>
      <c r="F85" s="2">
        <v>43801.488611111112</v>
      </c>
      <c r="G85">
        <v>701.4666666666667</v>
      </c>
    </row>
    <row r="86" spans="1:7" x14ac:dyDescent="0.25">
      <c r="A86" s="1">
        <v>84</v>
      </c>
      <c r="B86" t="s">
        <v>11</v>
      </c>
      <c r="C86" t="s">
        <v>21</v>
      </c>
      <c r="D86" t="s">
        <v>103</v>
      </c>
      <c r="E86" s="2">
        <v>43801.501122685193</v>
      </c>
      <c r="F86" s="2">
        <v>43801.513622685183</v>
      </c>
      <c r="G86">
        <v>18</v>
      </c>
    </row>
    <row r="87" spans="1:7" x14ac:dyDescent="0.25">
      <c r="A87" s="1">
        <v>85</v>
      </c>
      <c r="B87" t="s">
        <v>11</v>
      </c>
      <c r="C87" t="s">
        <v>21</v>
      </c>
      <c r="D87" t="s">
        <v>104</v>
      </c>
      <c r="E87" s="2">
        <v>43801.530289351853</v>
      </c>
      <c r="F87" s="2">
        <v>43801.996493055558</v>
      </c>
      <c r="G87">
        <v>671.33333333333337</v>
      </c>
    </row>
    <row r="88" spans="1:7" x14ac:dyDescent="0.25">
      <c r="A88" s="1">
        <v>86</v>
      </c>
      <c r="B88" t="s">
        <v>11</v>
      </c>
      <c r="C88" t="s">
        <v>16</v>
      </c>
      <c r="D88" t="s">
        <v>105</v>
      </c>
      <c r="E88" s="2">
        <v>43802.000659722216</v>
      </c>
      <c r="F88" s="2">
        <v>43802.013171296298</v>
      </c>
      <c r="G88">
        <v>18.016666666666669</v>
      </c>
    </row>
    <row r="89" spans="1:7" x14ac:dyDescent="0.25">
      <c r="A89" s="1">
        <v>87</v>
      </c>
      <c r="B89" t="s">
        <v>12</v>
      </c>
      <c r="C89" t="s">
        <v>26</v>
      </c>
      <c r="D89" t="s">
        <v>106</v>
      </c>
      <c r="E89" s="2">
        <v>43794.017025462963</v>
      </c>
      <c r="F89" s="2">
        <v>43794.027245370373</v>
      </c>
      <c r="G89">
        <v>14.71666666666667</v>
      </c>
    </row>
    <row r="90" spans="1:7" x14ac:dyDescent="0.25">
      <c r="A90" s="1">
        <v>88</v>
      </c>
      <c r="B90" t="s">
        <v>12</v>
      </c>
      <c r="C90" t="s">
        <v>26</v>
      </c>
      <c r="D90" t="s">
        <v>107</v>
      </c>
      <c r="E90" s="2">
        <v>43794.388368055559</v>
      </c>
      <c r="F90" s="2">
        <v>43794.389085648138</v>
      </c>
      <c r="G90">
        <v>1.033333333333333</v>
      </c>
    </row>
    <row r="91" spans="1:7" x14ac:dyDescent="0.25">
      <c r="A91" s="1">
        <v>89</v>
      </c>
      <c r="B91" t="s">
        <v>12</v>
      </c>
      <c r="C91" t="s">
        <v>26</v>
      </c>
      <c r="D91" t="s">
        <v>108</v>
      </c>
      <c r="E91" s="2">
        <v>43794.510277777779</v>
      </c>
      <c r="F91" s="2">
        <v>43794.531331018523</v>
      </c>
      <c r="G91">
        <v>30.31666666666667</v>
      </c>
    </row>
    <row r="92" spans="1:7" x14ac:dyDescent="0.25">
      <c r="A92" s="1">
        <v>90</v>
      </c>
      <c r="B92" t="s">
        <v>12</v>
      </c>
      <c r="C92" t="s">
        <v>26</v>
      </c>
      <c r="D92" t="s">
        <v>109</v>
      </c>
      <c r="E92" s="2">
        <v>43794.565393518518</v>
      </c>
      <c r="F92" s="2">
        <v>43794.567569444444</v>
      </c>
      <c r="G92">
        <v>3.1333333333333329</v>
      </c>
    </row>
    <row r="93" spans="1:7" x14ac:dyDescent="0.25">
      <c r="A93" s="1">
        <v>91</v>
      </c>
      <c r="B93" t="s">
        <v>12</v>
      </c>
      <c r="C93" t="s">
        <v>26</v>
      </c>
      <c r="D93" t="s">
        <v>110</v>
      </c>
      <c r="E93" s="2">
        <v>43794.801944444444</v>
      </c>
      <c r="F93" s="2">
        <v>43794.803368055553</v>
      </c>
      <c r="G93">
        <v>2.0499999999999998</v>
      </c>
    </row>
    <row r="94" spans="1:7" x14ac:dyDescent="0.25">
      <c r="A94" s="1">
        <v>92</v>
      </c>
      <c r="B94" t="s">
        <v>12</v>
      </c>
      <c r="C94" t="s">
        <v>13</v>
      </c>
      <c r="D94" t="s">
        <v>111</v>
      </c>
      <c r="E94" s="2">
        <v>43795.562696759262</v>
      </c>
      <c r="F94" s="2">
        <v>43795.687997685192</v>
      </c>
      <c r="G94">
        <v>180.43333333333331</v>
      </c>
    </row>
    <row r="95" spans="1:7" x14ac:dyDescent="0.25">
      <c r="A95" s="1">
        <v>93</v>
      </c>
      <c r="B95" t="s">
        <v>12</v>
      </c>
      <c r="C95" t="s">
        <v>13</v>
      </c>
      <c r="D95" t="s">
        <v>112</v>
      </c>
      <c r="E95" s="2">
        <v>43795.743379629632</v>
      </c>
      <c r="F95" s="2">
        <v>43795.81523148148</v>
      </c>
      <c r="G95">
        <v>103.4666666666667</v>
      </c>
    </row>
    <row r="96" spans="1:7" x14ac:dyDescent="0.25">
      <c r="A96" s="1">
        <v>94</v>
      </c>
      <c r="B96" t="s">
        <v>12</v>
      </c>
      <c r="C96" t="s">
        <v>13</v>
      </c>
      <c r="D96" t="s">
        <v>113</v>
      </c>
      <c r="E96" s="2">
        <v>43795.901180555556</v>
      </c>
      <c r="F96" s="2">
        <v>43795.976111111107</v>
      </c>
      <c r="G96">
        <v>107.9</v>
      </c>
    </row>
    <row r="97" spans="1:7" x14ac:dyDescent="0.25">
      <c r="A97" s="1">
        <v>95</v>
      </c>
      <c r="B97" t="s">
        <v>12</v>
      </c>
      <c r="C97" t="s">
        <v>23</v>
      </c>
      <c r="D97" t="s">
        <v>114</v>
      </c>
      <c r="E97" s="2">
        <v>43796.03733796296</v>
      </c>
      <c r="F97" s="2">
        <v>43796.44736111111</v>
      </c>
      <c r="G97">
        <v>590.43333333333328</v>
      </c>
    </row>
    <row r="98" spans="1:7" x14ac:dyDescent="0.25">
      <c r="A98" s="1">
        <v>96</v>
      </c>
      <c r="B98" t="s">
        <v>12</v>
      </c>
      <c r="C98" t="s">
        <v>23</v>
      </c>
      <c r="D98" t="s">
        <v>115</v>
      </c>
      <c r="E98" s="2">
        <v>43796.45553240741</v>
      </c>
      <c r="F98" s="2">
        <v>43796.473599537043</v>
      </c>
      <c r="G98">
        <v>26.016666666666669</v>
      </c>
    </row>
    <row r="99" spans="1:7" x14ac:dyDescent="0.25">
      <c r="A99" s="1">
        <v>97</v>
      </c>
      <c r="B99" t="s">
        <v>12</v>
      </c>
      <c r="C99" t="s">
        <v>23</v>
      </c>
      <c r="D99" t="s">
        <v>116</v>
      </c>
      <c r="E99" s="2">
        <v>43796.616701388892</v>
      </c>
      <c r="F99" s="2">
        <v>43796.625034722223</v>
      </c>
      <c r="G99">
        <v>12</v>
      </c>
    </row>
    <row r="100" spans="1:7" x14ac:dyDescent="0.25">
      <c r="A100" s="1">
        <v>98</v>
      </c>
      <c r="B100" t="s">
        <v>12</v>
      </c>
      <c r="C100" t="s">
        <v>25</v>
      </c>
      <c r="D100" t="s">
        <v>117</v>
      </c>
      <c r="E100" s="2">
        <v>43798.453761574077</v>
      </c>
      <c r="F100" s="2">
        <v>43798.707766203697</v>
      </c>
      <c r="G100">
        <v>365.76666666666671</v>
      </c>
    </row>
    <row r="101" spans="1:7" x14ac:dyDescent="0.25">
      <c r="A101" s="1">
        <v>99</v>
      </c>
      <c r="B101" t="s">
        <v>12</v>
      </c>
      <c r="C101" t="s">
        <v>25</v>
      </c>
      <c r="D101" t="s">
        <v>118</v>
      </c>
      <c r="E101" s="2">
        <v>43798.750335648147</v>
      </c>
      <c r="F101" s="2">
        <v>43798.752881944441</v>
      </c>
      <c r="G101">
        <v>3.666666666666667</v>
      </c>
    </row>
    <row r="102" spans="1:7" x14ac:dyDescent="0.25">
      <c r="A102" s="1">
        <v>100</v>
      </c>
      <c r="B102" t="s">
        <v>12</v>
      </c>
      <c r="C102" t="s">
        <v>25</v>
      </c>
      <c r="D102" t="s">
        <v>119</v>
      </c>
      <c r="E102" s="2">
        <v>43798.758657407408</v>
      </c>
      <c r="F102" s="2">
        <v>43798.80097222222</v>
      </c>
      <c r="G102">
        <v>60.93333333333333</v>
      </c>
    </row>
    <row r="103" spans="1:7" x14ac:dyDescent="0.25">
      <c r="A103" s="1">
        <v>101</v>
      </c>
      <c r="B103" t="s">
        <v>12</v>
      </c>
      <c r="C103" t="s">
        <v>25</v>
      </c>
      <c r="D103" t="s">
        <v>120</v>
      </c>
      <c r="E103" s="2">
        <v>43798.918680555558</v>
      </c>
      <c r="F103" s="2">
        <v>43798.925543981481</v>
      </c>
      <c r="G103">
        <v>9.8833333333333329</v>
      </c>
    </row>
    <row r="104" spans="1:7" x14ac:dyDescent="0.25">
      <c r="A104" s="1">
        <v>102</v>
      </c>
      <c r="B104" t="s">
        <v>12</v>
      </c>
      <c r="C104" t="s">
        <v>20</v>
      </c>
      <c r="D104" t="s">
        <v>121</v>
      </c>
      <c r="E104" s="2">
        <v>43800.500023148154</v>
      </c>
      <c r="F104" s="2">
        <v>43800.515787037039</v>
      </c>
      <c r="G104">
        <v>22.7</v>
      </c>
    </row>
    <row r="105" spans="1:7" x14ac:dyDescent="0.25">
      <c r="A105" s="1">
        <v>103</v>
      </c>
      <c r="B105" t="s">
        <v>12</v>
      </c>
      <c r="C105" t="s">
        <v>20</v>
      </c>
      <c r="D105" t="s">
        <v>122</v>
      </c>
      <c r="E105" s="2">
        <v>43800.56585648148</v>
      </c>
      <c r="F105" s="2">
        <v>43800.56659722222</v>
      </c>
      <c r="G105">
        <v>1.0666666666666671</v>
      </c>
    </row>
    <row r="106" spans="1:7" x14ac:dyDescent="0.25">
      <c r="A106" s="1">
        <v>104</v>
      </c>
      <c r="B106" t="s">
        <v>12</v>
      </c>
      <c r="C106" t="s">
        <v>20</v>
      </c>
      <c r="D106" t="s">
        <v>123</v>
      </c>
      <c r="E106" s="2">
        <v>43800.669560185182</v>
      </c>
      <c r="F106" s="2">
        <v>43800.683379629627</v>
      </c>
      <c r="G106">
        <v>19.899999999999999</v>
      </c>
    </row>
    <row r="107" spans="1:7" x14ac:dyDescent="0.25">
      <c r="A107" s="1">
        <v>105</v>
      </c>
      <c r="B107" t="s">
        <v>12</v>
      </c>
      <c r="C107" t="s">
        <v>20</v>
      </c>
      <c r="D107" t="s">
        <v>124</v>
      </c>
      <c r="E107" s="2">
        <v>43800.699733796297</v>
      </c>
      <c r="F107" s="2">
        <v>43800.706805555557</v>
      </c>
      <c r="G107">
        <v>10.18333333333333</v>
      </c>
    </row>
    <row r="108" spans="1:7" x14ac:dyDescent="0.25">
      <c r="A108" s="1">
        <v>106</v>
      </c>
      <c r="B108" t="s">
        <v>12</v>
      </c>
      <c r="C108" t="s">
        <v>20</v>
      </c>
      <c r="D108" t="s">
        <v>125</v>
      </c>
      <c r="E108" s="2">
        <v>43800.721678240741</v>
      </c>
      <c r="F108" s="2">
        <v>43800.731145833342</v>
      </c>
      <c r="G108">
        <v>13.633333333333329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"/>
  <sheetViews>
    <sheetView workbookViewId="0">
      <selection activeCell="A21" sqref="A21:N25"/>
    </sheetView>
  </sheetViews>
  <sheetFormatPr defaultRowHeight="15.75" x14ac:dyDescent="0.25"/>
  <cols>
    <col min="1" max="1" width="22.85546875" bestFit="1" customWidth="1"/>
  </cols>
  <sheetData>
    <row r="3" spans="1:17" x14ac:dyDescent="0.25">
      <c r="B3" t="s">
        <v>128</v>
      </c>
    </row>
    <row r="4" spans="1:17" x14ac:dyDescent="0.25">
      <c r="B4" t="s">
        <v>6</v>
      </c>
      <c r="D4" t="s">
        <v>7</v>
      </c>
      <c r="F4" t="s">
        <v>8</v>
      </c>
      <c r="H4" t="s">
        <v>9</v>
      </c>
      <c r="J4" t="s">
        <v>10</v>
      </c>
      <c r="L4" t="s">
        <v>11</v>
      </c>
      <c r="N4" t="s">
        <v>12</v>
      </c>
      <c r="P4" t="s">
        <v>130</v>
      </c>
      <c r="Q4" t="s">
        <v>131</v>
      </c>
    </row>
    <row r="5" spans="1:17" x14ac:dyDescent="0.25">
      <c r="A5" t="s">
        <v>126</v>
      </c>
      <c r="B5" t="s">
        <v>132</v>
      </c>
      <c r="C5" t="s">
        <v>129</v>
      </c>
      <c r="D5" t="s">
        <v>132</v>
      </c>
      <c r="E5" t="s">
        <v>129</v>
      </c>
      <c r="F5" t="s">
        <v>132</v>
      </c>
      <c r="G5" t="s">
        <v>129</v>
      </c>
      <c r="H5" t="s">
        <v>132</v>
      </c>
      <c r="I5" t="s">
        <v>129</v>
      </c>
      <c r="J5" t="s">
        <v>132</v>
      </c>
      <c r="K5" t="s">
        <v>129</v>
      </c>
      <c r="L5" t="s">
        <v>132</v>
      </c>
      <c r="M5" t="s">
        <v>129</v>
      </c>
      <c r="N5" t="s">
        <v>132</v>
      </c>
      <c r="O5" t="s">
        <v>129</v>
      </c>
    </row>
    <row r="6" spans="1:17" x14ac:dyDescent="0.25">
      <c r="A6" t="s">
        <v>26</v>
      </c>
      <c r="N6">
        <v>5</v>
      </c>
      <c r="O6">
        <v>51.250000000000007</v>
      </c>
      <c r="P6">
        <v>5</v>
      </c>
      <c r="Q6">
        <v>51.250000000000007</v>
      </c>
    </row>
    <row r="7" spans="1:17" x14ac:dyDescent="0.25">
      <c r="A7" t="s">
        <v>13</v>
      </c>
      <c r="B7">
        <v>4</v>
      </c>
      <c r="C7">
        <v>391.4</v>
      </c>
      <c r="N7">
        <v>3</v>
      </c>
      <c r="O7">
        <v>391.79999999999995</v>
      </c>
      <c r="P7">
        <v>7</v>
      </c>
      <c r="Q7">
        <v>783.19999999999993</v>
      </c>
    </row>
    <row r="8" spans="1:17" x14ac:dyDescent="0.25">
      <c r="A8" t="s">
        <v>23</v>
      </c>
      <c r="J8">
        <v>2</v>
      </c>
      <c r="K8">
        <v>135.75</v>
      </c>
      <c r="N8">
        <v>3</v>
      </c>
      <c r="O8">
        <v>628.44999999999993</v>
      </c>
      <c r="P8">
        <v>5</v>
      </c>
      <c r="Q8">
        <v>764.19999999999993</v>
      </c>
    </row>
    <row r="9" spans="1:17" x14ac:dyDescent="0.25">
      <c r="A9" t="s">
        <v>24</v>
      </c>
      <c r="J9">
        <v>7</v>
      </c>
      <c r="K9">
        <v>1375.7</v>
      </c>
      <c r="P9">
        <v>7</v>
      </c>
      <c r="Q9">
        <v>1375.7</v>
      </c>
    </row>
    <row r="10" spans="1:17" x14ac:dyDescent="0.25">
      <c r="A10" t="s">
        <v>25</v>
      </c>
      <c r="J10">
        <v>5</v>
      </c>
      <c r="K10">
        <v>1374.4833333333333</v>
      </c>
      <c r="L10">
        <v>1</v>
      </c>
      <c r="M10">
        <v>62.883333333333333</v>
      </c>
      <c r="N10">
        <v>4</v>
      </c>
      <c r="O10">
        <v>440.25000000000006</v>
      </c>
      <c r="P10">
        <v>10</v>
      </c>
      <c r="Q10">
        <v>1877.616666666667</v>
      </c>
    </row>
    <row r="11" spans="1:17" x14ac:dyDescent="0.25">
      <c r="A11" t="s">
        <v>15</v>
      </c>
      <c r="D11">
        <v>4</v>
      </c>
      <c r="E11">
        <v>174.20000000000002</v>
      </c>
      <c r="H11">
        <v>1</v>
      </c>
      <c r="I11">
        <v>1389.3</v>
      </c>
      <c r="J11">
        <v>7</v>
      </c>
      <c r="K11">
        <v>1302.3499999999999</v>
      </c>
      <c r="L11">
        <v>5</v>
      </c>
      <c r="M11">
        <v>1421.7999999999997</v>
      </c>
      <c r="P11">
        <v>17</v>
      </c>
      <c r="Q11">
        <v>4287.6500000000005</v>
      </c>
    </row>
    <row r="12" spans="1:17" x14ac:dyDescent="0.25">
      <c r="A12" t="s">
        <v>20</v>
      </c>
      <c r="H12">
        <v>3</v>
      </c>
      <c r="I12">
        <v>1395.25</v>
      </c>
      <c r="J12">
        <v>5</v>
      </c>
      <c r="K12">
        <v>952.13333333333344</v>
      </c>
      <c r="L12">
        <v>3</v>
      </c>
      <c r="M12">
        <v>1400.0500000000002</v>
      </c>
      <c r="N12">
        <v>5</v>
      </c>
      <c r="O12">
        <v>67.48333333333332</v>
      </c>
      <c r="P12">
        <v>16</v>
      </c>
      <c r="Q12">
        <v>3814.9166666666661</v>
      </c>
    </row>
    <row r="13" spans="1:17" x14ac:dyDescent="0.25">
      <c r="A13" t="s">
        <v>21</v>
      </c>
      <c r="H13">
        <v>6</v>
      </c>
      <c r="I13">
        <v>1288.3166666666666</v>
      </c>
      <c r="J13">
        <v>3</v>
      </c>
      <c r="K13">
        <v>1091.4000000000001</v>
      </c>
      <c r="L13">
        <v>3</v>
      </c>
      <c r="M13">
        <v>1390.8000000000002</v>
      </c>
      <c r="P13">
        <v>12</v>
      </c>
      <c r="Q13">
        <v>3770.5166666666664</v>
      </c>
    </row>
    <row r="14" spans="1:17" x14ac:dyDescent="0.25">
      <c r="A14" t="s">
        <v>16</v>
      </c>
      <c r="F14">
        <v>4</v>
      </c>
      <c r="G14">
        <v>1305.1666666666665</v>
      </c>
      <c r="H14">
        <v>3</v>
      </c>
      <c r="I14">
        <v>1383.3333333333333</v>
      </c>
      <c r="L14">
        <v>1</v>
      </c>
      <c r="M14">
        <v>18.016666666666669</v>
      </c>
      <c r="P14">
        <v>8</v>
      </c>
      <c r="Q14">
        <v>2706.5166666666669</v>
      </c>
    </row>
    <row r="15" spans="1:17" x14ac:dyDescent="0.25">
      <c r="A15" t="s">
        <v>17</v>
      </c>
      <c r="F15">
        <v>1</v>
      </c>
      <c r="G15">
        <v>417.83333333333331</v>
      </c>
      <c r="H15">
        <v>5</v>
      </c>
      <c r="I15">
        <v>1247.7666666666667</v>
      </c>
      <c r="P15">
        <v>6</v>
      </c>
      <c r="Q15">
        <v>1665.6</v>
      </c>
    </row>
    <row r="16" spans="1:17" x14ac:dyDescent="0.25">
      <c r="A16" t="s">
        <v>22</v>
      </c>
      <c r="H16">
        <v>1</v>
      </c>
      <c r="I16">
        <v>517.9</v>
      </c>
      <c r="P16">
        <v>1</v>
      </c>
      <c r="Q16">
        <v>517.9</v>
      </c>
    </row>
    <row r="17" spans="1:17" x14ac:dyDescent="0.25">
      <c r="A17" t="s">
        <v>14</v>
      </c>
      <c r="B17">
        <v>5</v>
      </c>
      <c r="C17">
        <v>987.51666666666665</v>
      </c>
      <c r="D17">
        <v>3</v>
      </c>
      <c r="E17">
        <v>539</v>
      </c>
      <c r="F17">
        <v>1</v>
      </c>
      <c r="G17">
        <v>148.98333333333329</v>
      </c>
      <c r="P17">
        <v>9</v>
      </c>
      <c r="Q17">
        <v>1675.5</v>
      </c>
    </row>
    <row r="18" spans="1:17" x14ac:dyDescent="0.25">
      <c r="A18" t="s">
        <v>18</v>
      </c>
      <c r="F18">
        <v>3</v>
      </c>
      <c r="G18">
        <v>1326.9333333333334</v>
      </c>
      <c r="P18">
        <v>3</v>
      </c>
      <c r="Q18">
        <v>1326.9333333333334</v>
      </c>
    </row>
    <row r="19" spans="1:17" x14ac:dyDescent="0.25">
      <c r="A19" t="s">
        <v>19</v>
      </c>
      <c r="F19">
        <v>1</v>
      </c>
      <c r="G19">
        <v>45.016666666666673</v>
      </c>
      <c r="P19">
        <v>1</v>
      </c>
      <c r="Q19">
        <v>45.016666666666673</v>
      </c>
    </row>
    <row r="20" spans="1:17" x14ac:dyDescent="0.25">
      <c r="A20" t="s">
        <v>127</v>
      </c>
      <c r="B20">
        <v>9</v>
      </c>
      <c r="C20">
        <v>1378.9166666666665</v>
      </c>
      <c r="D20">
        <v>7</v>
      </c>
      <c r="E20">
        <v>713.2</v>
      </c>
      <c r="F20">
        <v>10</v>
      </c>
      <c r="G20">
        <v>3243.9333333333334</v>
      </c>
      <c r="H20">
        <v>19</v>
      </c>
      <c r="I20">
        <v>7221.8666666666659</v>
      </c>
      <c r="J20">
        <v>29</v>
      </c>
      <c r="K20">
        <v>6231.8166666666675</v>
      </c>
      <c r="L20">
        <v>13</v>
      </c>
      <c r="M20">
        <v>4293.5499999999993</v>
      </c>
      <c r="N20">
        <v>20</v>
      </c>
      <c r="O20">
        <v>1579.2333333333336</v>
      </c>
      <c r="P20">
        <v>107</v>
      </c>
      <c r="Q20">
        <v>24662.51666666667</v>
      </c>
    </row>
    <row r="21" spans="1:17" x14ac:dyDescent="0.25">
      <c r="B21" t="s">
        <v>6</v>
      </c>
      <c r="D21" t="s">
        <v>7</v>
      </c>
      <c r="F21" t="s">
        <v>8</v>
      </c>
      <c r="H21" t="s">
        <v>9</v>
      </c>
      <c r="J21" t="s">
        <v>10</v>
      </c>
      <c r="L21" t="s">
        <v>11</v>
      </c>
      <c r="N21" t="s">
        <v>12</v>
      </c>
    </row>
    <row r="22" spans="1:17" x14ac:dyDescent="0.25">
      <c r="A22" t="s">
        <v>136</v>
      </c>
      <c r="B22">
        <f>B20/COUNT(B6:B19)</f>
        <v>4.5</v>
      </c>
      <c r="D22">
        <f>D20/COUNT(D6:D19)</f>
        <v>3.5</v>
      </c>
      <c r="F22">
        <f>F20/COUNT(F6:F19)</f>
        <v>2</v>
      </c>
      <c r="H22">
        <f>H20/COUNT(H6:H19)</f>
        <v>3.1666666666666665</v>
      </c>
      <c r="J22">
        <f>J20/COUNT(J6:J19)</f>
        <v>4.833333333333333</v>
      </c>
      <c r="L22">
        <f>L20/COUNT(L6:L19)</f>
        <v>2.6</v>
      </c>
      <c r="N22">
        <f>N20/COUNT(N6:N19)</f>
        <v>4</v>
      </c>
    </row>
    <row r="23" spans="1:17" x14ac:dyDescent="0.25">
      <c r="A23" t="s">
        <v>135</v>
      </c>
      <c r="B23">
        <f>C20/B20</f>
        <v>153.21296296296293</v>
      </c>
      <c r="D23">
        <f>E20/D20</f>
        <v>101.88571428571429</v>
      </c>
      <c r="F23">
        <f>G20/F20</f>
        <v>324.39333333333332</v>
      </c>
      <c r="H23">
        <f>I20/H20</f>
        <v>380.09824561403502</v>
      </c>
      <c r="J23">
        <f>K20/J20</f>
        <v>214.89022988505749</v>
      </c>
      <c r="L23">
        <f>M20/L20</f>
        <v>330.27307692307687</v>
      </c>
      <c r="N23">
        <f>O20/N20</f>
        <v>78.961666666666673</v>
      </c>
    </row>
    <row r="24" spans="1:17" x14ac:dyDescent="0.25">
      <c r="A24" t="s">
        <v>137</v>
      </c>
      <c r="B24">
        <f>RANK(B22,$B$22:$N$22)</f>
        <v>2</v>
      </c>
      <c r="D24">
        <f>RANK(D22,$B$22:$N$22)</f>
        <v>4</v>
      </c>
      <c r="F24">
        <f>RANK(F22,$B$22:$N$22)</f>
        <v>7</v>
      </c>
      <c r="H24">
        <f>RANK(H22,$B$22:$N$22)</f>
        <v>5</v>
      </c>
      <c r="J24">
        <f>RANK(J22,$B$22:$N$22)</f>
        <v>1</v>
      </c>
      <c r="L24">
        <f>RANK(L22,$B$22:$N$22)</f>
        <v>6</v>
      </c>
      <c r="N24">
        <f>RANK(N22,$B$22:$N$22)</f>
        <v>3</v>
      </c>
    </row>
    <row r="25" spans="1:17" x14ac:dyDescent="0.25">
      <c r="A25" t="s">
        <v>138</v>
      </c>
      <c r="B25">
        <f>RANK(B23,$B$23:$N$23,1)</f>
        <v>3</v>
      </c>
      <c r="D25">
        <f>RANK(D23,$B$23:$N$23,1)</f>
        <v>2</v>
      </c>
      <c r="F25">
        <f>RANK(F23,$B$23:$N$23,1)</f>
        <v>5</v>
      </c>
      <c r="H25">
        <f>RANK(H23,$B$23:$N$23,1)</f>
        <v>7</v>
      </c>
      <c r="J25">
        <f>RANK(J23,$B$23:$N$23,1)</f>
        <v>4</v>
      </c>
      <c r="L25">
        <f>RANK(L23,$B$23:$N$23,1)</f>
        <v>6</v>
      </c>
      <c r="N25">
        <f>RANK(N23,$B$23:$N$23,1)</f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T7" sqref="T7"/>
    </sheetView>
  </sheetViews>
  <sheetFormatPr defaultRowHeight="15.75" x14ac:dyDescent="0.25"/>
  <cols>
    <col min="2" max="2" width="17.42578125" bestFit="1" customWidth="1"/>
    <col min="3" max="3" width="19.85546875" bestFit="1" customWidth="1"/>
  </cols>
  <sheetData>
    <row r="1" spans="1:21" x14ac:dyDescent="0.25">
      <c r="B1" t="s">
        <v>133</v>
      </c>
      <c r="C1" t="s">
        <v>134</v>
      </c>
      <c r="D1" t="s">
        <v>141</v>
      </c>
      <c r="E1" t="s">
        <v>197</v>
      </c>
      <c r="F1" t="s">
        <v>198</v>
      </c>
      <c r="G1" t="s">
        <v>212</v>
      </c>
    </row>
    <row r="2" spans="1:21" x14ac:dyDescent="0.25">
      <c r="A2" t="s">
        <v>6</v>
      </c>
      <c r="B2">
        <v>4.5</v>
      </c>
      <c r="C2">
        <v>153.21296296296293</v>
      </c>
      <c r="D2" s="13">
        <v>1</v>
      </c>
      <c r="E2">
        <v>18</v>
      </c>
      <c r="F2">
        <v>1</v>
      </c>
      <c r="G2">
        <v>2</v>
      </c>
    </row>
    <row r="3" spans="1:21" x14ac:dyDescent="0.25">
      <c r="A3" t="s">
        <v>7</v>
      </c>
      <c r="B3">
        <v>3.5</v>
      </c>
      <c r="C3">
        <v>101.88571428571429</v>
      </c>
      <c r="D3" s="13">
        <v>0</v>
      </c>
      <c r="E3">
        <v>40</v>
      </c>
      <c r="F3">
        <v>0</v>
      </c>
      <c r="G3">
        <v>0</v>
      </c>
    </row>
    <row r="4" spans="1:21" x14ac:dyDescent="0.25">
      <c r="A4" t="s">
        <v>8</v>
      </c>
      <c r="B4">
        <v>2</v>
      </c>
      <c r="C4">
        <v>324.39333333333332</v>
      </c>
      <c r="D4" s="13">
        <v>0</v>
      </c>
      <c r="E4">
        <v>12</v>
      </c>
      <c r="F4">
        <v>2</v>
      </c>
      <c r="G4">
        <v>0</v>
      </c>
    </row>
    <row r="5" spans="1:21" x14ac:dyDescent="0.25">
      <c r="A5" t="s">
        <v>9</v>
      </c>
      <c r="B5">
        <v>3.1666666666666665</v>
      </c>
      <c r="C5">
        <v>380.09824561403502</v>
      </c>
      <c r="D5" s="13">
        <v>0</v>
      </c>
      <c r="E5">
        <v>31</v>
      </c>
      <c r="F5">
        <v>2</v>
      </c>
      <c r="G5">
        <v>1</v>
      </c>
    </row>
    <row r="6" spans="1:21" x14ac:dyDescent="0.25">
      <c r="A6" t="s">
        <v>10</v>
      </c>
      <c r="B6">
        <v>4.833333333333333</v>
      </c>
      <c r="C6">
        <v>214.89022988505749</v>
      </c>
      <c r="D6" s="13">
        <v>0</v>
      </c>
      <c r="E6">
        <v>26</v>
      </c>
      <c r="F6">
        <v>0</v>
      </c>
      <c r="G6">
        <v>0</v>
      </c>
      <c r="T6" t="s">
        <v>139</v>
      </c>
      <c r="U6" t="s">
        <v>140</v>
      </c>
    </row>
    <row r="7" spans="1:21" x14ac:dyDescent="0.25">
      <c r="A7" t="s">
        <v>11</v>
      </c>
      <c r="B7">
        <v>2.6</v>
      </c>
      <c r="C7">
        <v>330.27307692307687</v>
      </c>
      <c r="D7" s="13">
        <v>0</v>
      </c>
      <c r="E7">
        <v>1</v>
      </c>
      <c r="F7">
        <v>0</v>
      </c>
      <c r="G7">
        <v>0</v>
      </c>
      <c r="T7">
        <f t="shared" ref="T7:T13" si="0">1-PERCENTRANK($B$2:$B$8,B2)</f>
        <v>0.16700000000000004</v>
      </c>
      <c r="U7">
        <f t="shared" ref="U7:U13" si="1">PERCENTRANK($C$2:$C$8,C2)</f>
        <v>0.33300000000000002</v>
      </c>
    </row>
    <row r="8" spans="1:21" x14ac:dyDescent="0.25">
      <c r="A8" t="s">
        <v>12</v>
      </c>
      <c r="B8">
        <v>4</v>
      </c>
      <c r="C8">
        <v>78.961666666666673</v>
      </c>
      <c r="D8" s="13">
        <v>2</v>
      </c>
      <c r="E8">
        <v>89</v>
      </c>
      <c r="F8">
        <v>2</v>
      </c>
      <c r="G8">
        <v>19</v>
      </c>
      <c r="T8">
        <f t="shared" si="0"/>
        <v>0.5</v>
      </c>
      <c r="U8">
        <f t="shared" si="1"/>
        <v>0.16600000000000001</v>
      </c>
    </row>
    <row r="9" spans="1:21" x14ac:dyDescent="0.25">
      <c r="D9" t="s">
        <v>210</v>
      </c>
      <c r="F9" t="s">
        <v>209</v>
      </c>
      <c r="G9" t="s">
        <v>211</v>
      </c>
      <c r="T9">
        <f t="shared" si="0"/>
        <v>1</v>
      </c>
      <c r="U9">
        <f t="shared" si="1"/>
        <v>0.66600000000000004</v>
      </c>
    </row>
    <row r="10" spans="1:21" x14ac:dyDescent="0.25">
      <c r="T10">
        <f t="shared" si="0"/>
        <v>0.66700000000000004</v>
      </c>
      <c r="U10">
        <f t="shared" si="1"/>
        <v>1</v>
      </c>
    </row>
    <row r="11" spans="1:21" x14ac:dyDescent="0.25">
      <c r="T11">
        <f t="shared" si="0"/>
        <v>0</v>
      </c>
      <c r="U11">
        <f t="shared" si="1"/>
        <v>0.5</v>
      </c>
    </row>
    <row r="12" spans="1:21" x14ac:dyDescent="0.25">
      <c r="T12">
        <f t="shared" si="0"/>
        <v>0.83399999999999996</v>
      </c>
      <c r="U12">
        <f t="shared" si="1"/>
        <v>0.83299999999999996</v>
      </c>
    </row>
    <row r="13" spans="1:21" x14ac:dyDescent="0.25">
      <c r="T13">
        <f t="shared" si="0"/>
        <v>0.33399999999999996</v>
      </c>
      <c r="U13">
        <f t="shared" si="1"/>
        <v>0</v>
      </c>
    </row>
    <row r="18" spans="2:20" x14ac:dyDescent="0.25">
      <c r="B18" s="6" t="s">
        <v>142</v>
      </c>
      <c r="G18" t="s">
        <v>205</v>
      </c>
      <c r="L18" t="s">
        <v>206</v>
      </c>
      <c r="T18" t="s">
        <v>207</v>
      </c>
    </row>
    <row r="19" spans="2:20" x14ac:dyDescent="0.25">
      <c r="B19" s="7" t="s">
        <v>143</v>
      </c>
      <c r="G19" s="13" t="s">
        <v>208</v>
      </c>
      <c r="L19" s="13" t="s">
        <v>183</v>
      </c>
      <c r="T19" s="7" t="s">
        <v>190</v>
      </c>
    </row>
    <row r="20" spans="2:20" x14ac:dyDescent="0.25">
      <c r="B20" s="8" t="s">
        <v>144</v>
      </c>
      <c r="G20" s="13" t="s">
        <v>199</v>
      </c>
      <c r="L20" s="13" t="s">
        <v>184</v>
      </c>
      <c r="T20" s="8" t="s">
        <v>191</v>
      </c>
    </row>
    <row r="21" spans="2:20" x14ac:dyDescent="0.25">
      <c r="B21" s="7" t="s">
        <v>145</v>
      </c>
      <c r="G21" s="13" t="s">
        <v>200</v>
      </c>
      <c r="L21" s="13" t="s">
        <v>185</v>
      </c>
      <c r="T21" s="7" t="s">
        <v>192</v>
      </c>
    </row>
    <row r="22" spans="2:20" x14ac:dyDescent="0.25">
      <c r="B22" s="7" t="s">
        <v>146</v>
      </c>
      <c r="G22" s="13" t="s">
        <v>201</v>
      </c>
      <c r="L22" s="13" t="s">
        <v>186</v>
      </c>
      <c r="T22" s="7" t="s">
        <v>193</v>
      </c>
    </row>
    <row r="23" spans="2:20" x14ac:dyDescent="0.25">
      <c r="B23" s="7" t="s">
        <v>147</v>
      </c>
      <c r="G23" s="13" t="s">
        <v>202</v>
      </c>
      <c r="L23" s="13" t="s">
        <v>187</v>
      </c>
      <c r="T23" s="7" t="s">
        <v>194</v>
      </c>
    </row>
    <row r="24" spans="2:20" ht="30" x14ac:dyDescent="0.25">
      <c r="B24" s="7" t="s">
        <v>148</v>
      </c>
      <c r="G24" s="13" t="s">
        <v>203</v>
      </c>
      <c r="L24" s="13" t="s">
        <v>188</v>
      </c>
      <c r="T24" s="9" t="s">
        <v>195</v>
      </c>
    </row>
    <row r="25" spans="2:20" x14ac:dyDescent="0.25">
      <c r="B25" s="7" t="s">
        <v>149</v>
      </c>
      <c r="G25" s="13" t="s">
        <v>204</v>
      </c>
      <c r="L25" s="13" t="s">
        <v>189</v>
      </c>
      <c r="T25" s="10" t="s">
        <v>196</v>
      </c>
    </row>
    <row r="26" spans="2:20" x14ac:dyDescent="0.25">
      <c r="B26" s="7" t="s">
        <v>150</v>
      </c>
    </row>
    <row r="27" spans="2:20" x14ac:dyDescent="0.25">
      <c r="B27" s="7" t="s">
        <v>151</v>
      </c>
    </row>
    <row r="28" spans="2:20" x14ac:dyDescent="0.25">
      <c r="B28" s="9" t="s">
        <v>152</v>
      </c>
    </row>
    <row r="29" spans="2:20" x14ac:dyDescent="0.25">
      <c r="B29" s="10" t="s">
        <v>153</v>
      </c>
      <c r="T29" s="6" t="s">
        <v>170</v>
      </c>
    </row>
    <row r="30" spans="2:20" x14ac:dyDescent="0.25">
      <c r="B30" s="10" t="s">
        <v>154</v>
      </c>
      <c r="T30" s="7" t="s">
        <v>171</v>
      </c>
    </row>
    <row r="31" spans="2:20" x14ac:dyDescent="0.25">
      <c r="B31" s="10" t="s">
        <v>155</v>
      </c>
      <c r="T31" s="8" t="s">
        <v>144</v>
      </c>
    </row>
    <row r="32" spans="2:20" x14ac:dyDescent="0.25">
      <c r="B32" s="10" t="s">
        <v>156</v>
      </c>
      <c r="T32" s="7" t="s">
        <v>145</v>
      </c>
    </row>
    <row r="33" spans="2:20" x14ac:dyDescent="0.25">
      <c r="B33" s="10" t="s">
        <v>157</v>
      </c>
      <c r="T33" s="7" t="s">
        <v>146</v>
      </c>
    </row>
    <row r="34" spans="2:20" x14ac:dyDescent="0.25">
      <c r="B34" s="10" t="s">
        <v>158</v>
      </c>
      <c r="T34" s="7" t="s">
        <v>172</v>
      </c>
    </row>
    <row r="35" spans="2:20" x14ac:dyDescent="0.25">
      <c r="B35" s="10" t="s">
        <v>159</v>
      </c>
      <c r="T35" s="7" t="s">
        <v>148</v>
      </c>
    </row>
    <row r="36" spans="2:20" x14ac:dyDescent="0.25">
      <c r="B36" s="11" t="s">
        <v>160</v>
      </c>
      <c r="T36" s="7" t="s">
        <v>149</v>
      </c>
    </row>
    <row r="37" spans="2:20" x14ac:dyDescent="0.25">
      <c r="B37" s="6" t="s">
        <v>161</v>
      </c>
      <c r="T37" s="7" t="s">
        <v>173</v>
      </c>
    </row>
    <row r="38" spans="2:20" x14ac:dyDescent="0.25">
      <c r="B38" s="7" t="s">
        <v>162</v>
      </c>
      <c r="T38" s="12" t="s">
        <v>174</v>
      </c>
    </row>
    <row r="39" spans="2:20" x14ac:dyDescent="0.25">
      <c r="B39" s="8" t="s">
        <v>163</v>
      </c>
      <c r="T39" s="7" t="s">
        <v>175</v>
      </c>
    </row>
    <row r="40" spans="2:20" x14ac:dyDescent="0.25">
      <c r="B40" s="7" t="s">
        <v>164</v>
      </c>
      <c r="T40" s="8" t="s">
        <v>176</v>
      </c>
    </row>
    <row r="41" spans="2:20" x14ac:dyDescent="0.25">
      <c r="B41" s="7" t="s">
        <v>165</v>
      </c>
      <c r="T41" s="7" t="s">
        <v>177</v>
      </c>
    </row>
    <row r="42" spans="2:20" x14ac:dyDescent="0.25">
      <c r="B42" s="7" t="s">
        <v>166</v>
      </c>
      <c r="T42" s="7" t="s">
        <v>178</v>
      </c>
    </row>
    <row r="43" spans="2:20" x14ac:dyDescent="0.25">
      <c r="B43" s="9" t="s">
        <v>167</v>
      </c>
      <c r="T43" s="7" t="s">
        <v>179</v>
      </c>
    </row>
    <row r="44" spans="2:20" x14ac:dyDescent="0.25">
      <c r="B44" s="10" t="s">
        <v>168</v>
      </c>
      <c r="T44" s="10" t="s">
        <v>180</v>
      </c>
    </row>
    <row r="45" spans="2:20" ht="30" x14ac:dyDescent="0.25">
      <c r="B45" s="11" t="s">
        <v>169</v>
      </c>
      <c r="T45" s="9" t="s">
        <v>181</v>
      </c>
    </row>
    <row r="46" spans="2:20" x14ac:dyDescent="0.25">
      <c r="T46" s="10" t="s">
        <v>182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"/>
  <sheetViews>
    <sheetView workbookViewId="0">
      <selection activeCell="A3" sqref="A3"/>
    </sheetView>
  </sheetViews>
  <sheetFormatPr defaultRowHeight="15.75" x14ac:dyDescent="0.25"/>
  <cols>
    <col min="1" max="1" width="26.42578125" customWidth="1"/>
    <col min="2" max="2" width="13.5703125" customWidth="1"/>
    <col min="3" max="3" width="29" customWidth="1"/>
    <col min="4" max="4" width="13.5703125" customWidth="1"/>
    <col min="5" max="5" width="18.7109375" customWidth="1"/>
    <col min="6" max="6" width="13.5703125" customWidth="1"/>
    <col min="7" max="11" width="26.42578125" customWidth="1"/>
    <col min="12" max="12" width="26.42578125" bestFit="1" customWidth="1"/>
    <col min="13" max="14" width="26.42578125" customWidth="1"/>
    <col min="15" max="15" width="34.85546875" customWidth="1"/>
    <col min="16" max="16" width="22" customWidth="1"/>
    <col min="17" max="17" width="26.7109375" bestFit="1" customWidth="1"/>
    <col min="18" max="18" width="10" bestFit="1" customWidth="1"/>
    <col min="19" max="19" width="16.85546875" bestFit="1" customWidth="1"/>
    <col min="20" max="21" width="26.7109375" bestFit="1" customWidth="1"/>
    <col min="22" max="22" width="6.28515625" customWidth="1"/>
  </cols>
  <sheetData>
    <row r="3" spans="1:6" x14ac:dyDescent="0.25">
      <c r="A3" t="s">
        <v>213</v>
      </c>
      <c r="B3" t="s">
        <v>214</v>
      </c>
      <c r="C3" t="s">
        <v>215</v>
      </c>
      <c r="D3" t="s">
        <v>216</v>
      </c>
      <c r="E3" t="s">
        <v>218</v>
      </c>
      <c r="F3" t="s">
        <v>217</v>
      </c>
    </row>
    <row r="4" spans="1:6" x14ac:dyDescent="0.25">
      <c r="A4" s="5">
        <v>24.6</v>
      </c>
      <c r="B4" s="5">
        <v>3</v>
      </c>
      <c r="C4" s="5">
        <v>1583.7152296708466</v>
      </c>
      <c r="D4" s="5">
        <v>217</v>
      </c>
      <c r="E4" s="5">
        <v>22</v>
      </c>
      <c r="F4" s="5">
        <v>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3" sqref="A3:G10"/>
    </sheetView>
  </sheetViews>
  <sheetFormatPr defaultRowHeight="15.75" x14ac:dyDescent="0.25"/>
  <cols>
    <col min="1" max="1" width="10.85546875" bestFit="1" customWidth="1"/>
    <col min="2" max="2" width="26.42578125" bestFit="1" customWidth="1"/>
    <col min="3" max="3" width="29" bestFit="1" customWidth="1"/>
    <col min="4" max="6" width="13.5703125" bestFit="1" customWidth="1"/>
    <col min="7" max="7" width="18.7109375" bestFit="1" customWidth="1"/>
  </cols>
  <sheetData>
    <row r="3" spans="1:7" x14ac:dyDescent="0.25">
      <c r="A3" s="3" t="s">
        <v>126</v>
      </c>
      <c r="B3" t="s">
        <v>213</v>
      </c>
      <c r="C3" t="s">
        <v>215</v>
      </c>
      <c r="D3" t="s">
        <v>214</v>
      </c>
      <c r="E3" t="s">
        <v>216</v>
      </c>
      <c r="F3" t="s">
        <v>217</v>
      </c>
      <c r="G3" t="s">
        <v>218</v>
      </c>
    </row>
    <row r="4" spans="1:7" x14ac:dyDescent="0.25">
      <c r="A4" s="4" t="s">
        <v>6</v>
      </c>
      <c r="B4" s="5">
        <v>2</v>
      </c>
      <c r="C4" s="5">
        <v>3</v>
      </c>
      <c r="D4" s="5">
        <v>2</v>
      </c>
      <c r="E4" s="5">
        <v>3</v>
      </c>
      <c r="F4" s="5">
        <v>2</v>
      </c>
      <c r="G4" s="5">
        <v>3</v>
      </c>
    </row>
    <row r="5" spans="1:7" x14ac:dyDescent="0.25">
      <c r="A5" s="4" t="s">
        <v>7</v>
      </c>
      <c r="B5" s="5">
        <v>4</v>
      </c>
      <c r="C5" s="5">
        <v>2</v>
      </c>
      <c r="D5" s="5">
        <v>1</v>
      </c>
      <c r="E5" s="5">
        <v>6</v>
      </c>
      <c r="F5" s="5">
        <v>1</v>
      </c>
      <c r="G5" s="5">
        <v>1</v>
      </c>
    </row>
    <row r="6" spans="1:7" x14ac:dyDescent="0.25">
      <c r="A6" s="4" t="s">
        <v>8</v>
      </c>
      <c r="B6" s="5">
        <v>7</v>
      </c>
      <c r="C6" s="5">
        <v>5</v>
      </c>
      <c r="D6" s="5">
        <v>1</v>
      </c>
      <c r="E6" s="5">
        <v>2</v>
      </c>
      <c r="F6" s="5">
        <v>3</v>
      </c>
      <c r="G6" s="5">
        <v>1</v>
      </c>
    </row>
    <row r="7" spans="1:7" x14ac:dyDescent="0.25">
      <c r="A7" s="4" t="s">
        <v>9</v>
      </c>
      <c r="B7" s="5">
        <v>5</v>
      </c>
      <c r="C7" s="5">
        <v>7</v>
      </c>
      <c r="D7" s="5">
        <v>1</v>
      </c>
      <c r="E7" s="5">
        <v>5</v>
      </c>
      <c r="F7" s="5">
        <v>3</v>
      </c>
      <c r="G7" s="5">
        <v>2</v>
      </c>
    </row>
    <row r="8" spans="1:7" x14ac:dyDescent="0.25">
      <c r="A8" s="4" t="s">
        <v>10</v>
      </c>
      <c r="B8" s="5">
        <v>1</v>
      </c>
      <c r="C8" s="5">
        <v>4</v>
      </c>
      <c r="D8" s="5">
        <v>1</v>
      </c>
      <c r="E8" s="5">
        <v>4</v>
      </c>
      <c r="F8" s="5">
        <v>1</v>
      </c>
      <c r="G8" s="5">
        <v>1</v>
      </c>
    </row>
    <row r="9" spans="1:7" x14ac:dyDescent="0.25">
      <c r="A9" s="4" t="s">
        <v>11</v>
      </c>
      <c r="B9" s="5">
        <v>6</v>
      </c>
      <c r="C9" s="5">
        <v>6</v>
      </c>
      <c r="D9" s="5">
        <v>1</v>
      </c>
      <c r="E9" s="5">
        <v>1</v>
      </c>
      <c r="F9" s="5">
        <v>1</v>
      </c>
      <c r="G9" s="5">
        <v>1</v>
      </c>
    </row>
    <row r="10" spans="1:7" x14ac:dyDescent="0.25">
      <c r="A10" s="4" t="s">
        <v>12</v>
      </c>
      <c r="B10" s="5">
        <v>3</v>
      </c>
      <c r="C10" s="5">
        <v>1</v>
      </c>
      <c r="D10" s="5">
        <v>3</v>
      </c>
      <c r="E10" s="5">
        <v>7</v>
      </c>
      <c r="F10" s="5">
        <v>3</v>
      </c>
      <c r="G10" s="5">
        <v>4</v>
      </c>
    </row>
    <row r="11" spans="1:7" x14ac:dyDescent="0.25">
      <c r="A11" s="4" t="s">
        <v>127</v>
      </c>
      <c r="B11" s="5"/>
      <c r="C11" s="5"/>
      <c r="D11" s="5"/>
      <c r="E11" s="5"/>
      <c r="F11" s="5"/>
      <c r="G11" s="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E4" sqref="E4:E10"/>
    </sheetView>
  </sheetViews>
  <sheetFormatPr defaultRowHeight="15.75" x14ac:dyDescent="0.25"/>
  <cols>
    <col min="1" max="1" width="10.85546875" bestFit="1" customWidth="1"/>
    <col min="2" max="2" width="26.42578125" customWidth="1"/>
    <col min="3" max="3" width="29" customWidth="1"/>
    <col min="4" max="6" width="13.5703125" customWidth="1"/>
    <col min="7" max="7" width="18.7109375" customWidth="1"/>
    <col min="8" max="8" width="6" customWidth="1"/>
    <col min="9" max="9" width="9.28515625" customWidth="1"/>
    <col min="10" max="10" width="6" customWidth="1"/>
    <col min="11" max="11" width="9.28515625" customWidth="1"/>
    <col min="12" max="12" width="6" customWidth="1"/>
    <col min="13" max="13" width="9.28515625" customWidth="1"/>
    <col min="14" max="14" width="6" customWidth="1"/>
    <col min="15" max="15" width="9.28515625" customWidth="1"/>
    <col min="16" max="16" width="6.28515625" customWidth="1"/>
    <col min="17" max="17" width="9.28515625" customWidth="1"/>
    <col min="18" max="18" width="8.140625" customWidth="1"/>
    <col min="19" max="19" width="6.28515625" customWidth="1"/>
    <col min="20" max="20" width="8.140625" customWidth="1"/>
    <col min="21" max="21" width="26.7109375" customWidth="1"/>
    <col min="22" max="22" width="16.85546875" customWidth="1"/>
    <col min="23" max="24" width="8.140625" customWidth="1"/>
    <col min="25" max="25" width="26.7109375" bestFit="1" customWidth="1"/>
    <col min="26" max="26" width="16.85546875" customWidth="1"/>
    <col min="27" max="27" width="9.28515625" customWidth="1"/>
    <col min="28" max="28" width="8.140625" customWidth="1"/>
    <col min="29" max="29" width="26.7109375" customWidth="1"/>
    <col min="30" max="30" width="6.28515625" customWidth="1"/>
    <col min="31" max="31" width="10" bestFit="1" customWidth="1"/>
    <col min="32" max="32" width="16.85546875" bestFit="1" customWidth="1"/>
    <col min="33" max="33" width="9.28515625" bestFit="1" customWidth="1"/>
    <col min="34" max="34" width="8.140625" customWidth="1"/>
    <col min="35" max="36" width="26.7109375" bestFit="1" customWidth="1"/>
    <col min="37" max="37" width="6.28515625" customWidth="1"/>
  </cols>
  <sheetData>
    <row r="3" spans="1:7" x14ac:dyDescent="0.25">
      <c r="A3" s="3" t="s">
        <v>126</v>
      </c>
      <c r="B3" t="s">
        <v>213</v>
      </c>
      <c r="C3" t="s">
        <v>215</v>
      </c>
      <c r="D3" t="s">
        <v>214</v>
      </c>
      <c r="E3" t="s">
        <v>216</v>
      </c>
      <c r="F3" t="s">
        <v>217</v>
      </c>
      <c r="G3" t="s">
        <v>218</v>
      </c>
    </row>
    <row r="4" spans="1:7" x14ac:dyDescent="0.25">
      <c r="A4" s="4" t="s">
        <v>6</v>
      </c>
      <c r="B4" s="14">
        <v>0.18292682926829268</v>
      </c>
      <c r="C4" s="14">
        <v>9.6742747744369514E-2</v>
      </c>
      <c r="D4" s="14">
        <v>0.33333333333333331</v>
      </c>
      <c r="E4" s="14">
        <v>8.294930875576037E-2</v>
      </c>
      <c r="F4" s="5">
        <v>1</v>
      </c>
      <c r="G4" s="5">
        <v>2</v>
      </c>
    </row>
    <row r="5" spans="1:7" x14ac:dyDescent="0.25">
      <c r="A5" s="4" t="s">
        <v>7</v>
      </c>
      <c r="B5" s="14">
        <v>0.14227642276422764</v>
      </c>
      <c r="C5" s="14">
        <v>6.4333355124007882E-2</v>
      </c>
      <c r="D5" s="14">
        <v>0</v>
      </c>
      <c r="E5" s="14">
        <v>0.18433179723502305</v>
      </c>
      <c r="F5" s="5">
        <v>0</v>
      </c>
      <c r="G5" s="5">
        <v>0</v>
      </c>
    </row>
    <row r="6" spans="1:7" x14ac:dyDescent="0.25">
      <c r="A6" s="4" t="s">
        <v>8</v>
      </c>
      <c r="B6" s="14">
        <v>8.1300813008130079E-2</v>
      </c>
      <c r="C6" s="14">
        <v>0.20483059533420916</v>
      </c>
      <c r="D6" s="14">
        <v>0</v>
      </c>
      <c r="E6" s="14">
        <v>5.5299539170506916E-2</v>
      </c>
      <c r="F6" s="5">
        <v>2</v>
      </c>
      <c r="G6" s="5">
        <v>0</v>
      </c>
    </row>
    <row r="7" spans="1:7" x14ac:dyDescent="0.25">
      <c r="A7" s="4" t="s">
        <v>9</v>
      </c>
      <c r="B7" s="14">
        <v>0.12872628726287261</v>
      </c>
      <c r="C7" s="14">
        <v>0.24000416141292852</v>
      </c>
      <c r="D7" s="14">
        <v>0</v>
      </c>
      <c r="E7" s="14">
        <v>0.14285714285714285</v>
      </c>
      <c r="F7" s="5">
        <v>2</v>
      </c>
      <c r="G7" s="5">
        <v>1</v>
      </c>
    </row>
    <row r="8" spans="1:7" x14ac:dyDescent="0.25">
      <c r="A8" s="4" t="s">
        <v>10</v>
      </c>
      <c r="B8" s="14">
        <v>0.19647696476964768</v>
      </c>
      <c r="C8" s="14">
        <v>0.13568741769927883</v>
      </c>
      <c r="D8" s="14">
        <v>0</v>
      </c>
      <c r="E8" s="14">
        <v>0.11981566820276497</v>
      </c>
      <c r="F8" s="5">
        <v>0</v>
      </c>
      <c r="G8" s="5">
        <v>0</v>
      </c>
    </row>
    <row r="9" spans="1:7" x14ac:dyDescent="0.25">
      <c r="A9" s="4" t="s">
        <v>11</v>
      </c>
      <c r="B9" s="14">
        <v>0.1056910569105691</v>
      </c>
      <c r="C9" s="14">
        <v>0.2085432221244217</v>
      </c>
      <c r="D9" s="14">
        <v>0</v>
      </c>
      <c r="E9" s="14">
        <v>4.608294930875576E-3</v>
      </c>
      <c r="F9" s="5">
        <v>0</v>
      </c>
      <c r="G9" s="5">
        <v>0</v>
      </c>
    </row>
    <row r="10" spans="1:7" x14ac:dyDescent="0.25">
      <c r="A10" s="4" t="s">
        <v>12</v>
      </c>
      <c r="B10" s="14">
        <v>0.16260162601626016</v>
      </c>
      <c r="C10" s="14">
        <v>4.9858500560784384E-2</v>
      </c>
      <c r="D10" s="14">
        <v>0.66666666666666663</v>
      </c>
      <c r="E10" s="14">
        <v>0.41013824884792627</v>
      </c>
      <c r="F10" s="5">
        <v>2</v>
      </c>
      <c r="G10" s="5">
        <v>19</v>
      </c>
    </row>
    <row r="11" spans="1:7" x14ac:dyDescent="0.25">
      <c r="A11" s="4" t="s">
        <v>127</v>
      </c>
      <c r="B11" s="14">
        <v>1</v>
      </c>
      <c r="C11" s="14">
        <v>1</v>
      </c>
      <c r="D11" s="14">
        <v>1</v>
      </c>
      <c r="E11" s="14">
        <v>1</v>
      </c>
      <c r="F11" s="5">
        <v>7</v>
      </c>
      <c r="G11" s="5">
        <v>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P18" sqref="P18"/>
    </sheetView>
  </sheetViews>
  <sheetFormatPr defaultRowHeight="15.75" x14ac:dyDescent="0.25"/>
  <cols>
    <col min="2" max="2" width="17.5703125" bestFit="1" customWidth="1"/>
    <col min="3" max="3" width="20" bestFit="1" customWidth="1"/>
    <col min="7" max="7" width="13" bestFit="1" customWidth="1"/>
  </cols>
  <sheetData>
    <row r="1" spans="1:7" x14ac:dyDescent="0.25">
      <c r="A1" t="s">
        <v>219</v>
      </c>
      <c r="B1" t="s">
        <v>133</v>
      </c>
      <c r="C1" t="s">
        <v>134</v>
      </c>
      <c r="D1" t="s">
        <v>141</v>
      </c>
      <c r="E1" t="s">
        <v>197</v>
      </c>
      <c r="F1" t="s">
        <v>198</v>
      </c>
      <c r="G1" t="s">
        <v>212</v>
      </c>
    </row>
    <row r="2" spans="1:7" x14ac:dyDescent="0.25">
      <c r="A2" t="s">
        <v>6</v>
      </c>
      <c r="B2">
        <v>4.5</v>
      </c>
      <c r="C2">
        <v>153.21296296296293</v>
      </c>
      <c r="D2" s="13">
        <v>1</v>
      </c>
      <c r="E2">
        <v>18</v>
      </c>
      <c r="F2">
        <v>1</v>
      </c>
      <c r="G2">
        <v>2</v>
      </c>
    </row>
    <row r="3" spans="1:7" x14ac:dyDescent="0.25">
      <c r="A3" t="s">
        <v>7</v>
      </c>
      <c r="B3">
        <v>3.5</v>
      </c>
      <c r="C3">
        <v>101.88571428571429</v>
      </c>
      <c r="D3" s="13">
        <v>0</v>
      </c>
      <c r="E3">
        <v>40</v>
      </c>
      <c r="F3">
        <v>0</v>
      </c>
      <c r="G3">
        <v>0</v>
      </c>
    </row>
    <row r="4" spans="1:7" x14ac:dyDescent="0.25">
      <c r="A4" t="s">
        <v>8</v>
      </c>
      <c r="B4">
        <v>2</v>
      </c>
      <c r="C4">
        <v>324.39333333333332</v>
      </c>
      <c r="D4" s="13">
        <v>0</v>
      </c>
      <c r="E4">
        <v>12</v>
      </c>
      <c r="F4">
        <v>2</v>
      </c>
      <c r="G4">
        <v>0</v>
      </c>
    </row>
    <row r="5" spans="1:7" x14ac:dyDescent="0.25">
      <c r="A5" t="s">
        <v>9</v>
      </c>
      <c r="B5">
        <v>3.1666666666666665</v>
      </c>
      <c r="C5">
        <v>380.09824561403502</v>
      </c>
      <c r="D5" s="13">
        <v>0</v>
      </c>
      <c r="E5">
        <v>31</v>
      </c>
      <c r="F5">
        <v>2</v>
      </c>
      <c r="G5">
        <v>1</v>
      </c>
    </row>
    <row r="6" spans="1:7" x14ac:dyDescent="0.25">
      <c r="A6" t="s">
        <v>10</v>
      </c>
      <c r="B6">
        <v>4.833333333333333</v>
      </c>
      <c r="C6">
        <v>214.89022988505749</v>
      </c>
      <c r="D6" s="13">
        <v>0</v>
      </c>
      <c r="E6">
        <v>26</v>
      </c>
      <c r="F6">
        <v>0</v>
      </c>
      <c r="G6">
        <v>0</v>
      </c>
    </row>
    <row r="7" spans="1:7" x14ac:dyDescent="0.25">
      <c r="A7" t="s">
        <v>11</v>
      </c>
      <c r="B7">
        <v>2.6</v>
      </c>
      <c r="C7">
        <v>330.27307692307687</v>
      </c>
      <c r="D7" s="13">
        <v>0</v>
      </c>
      <c r="E7">
        <v>1</v>
      </c>
      <c r="F7">
        <v>0</v>
      </c>
      <c r="G7">
        <v>0</v>
      </c>
    </row>
    <row r="8" spans="1:7" x14ac:dyDescent="0.25">
      <c r="A8" t="s">
        <v>12</v>
      </c>
      <c r="B8">
        <v>4</v>
      </c>
      <c r="C8">
        <v>78.961666666666673</v>
      </c>
      <c r="D8" s="13">
        <v>2</v>
      </c>
      <c r="E8">
        <v>89</v>
      </c>
      <c r="F8">
        <v>2</v>
      </c>
      <c r="G8">
        <v>19</v>
      </c>
    </row>
    <row r="14" spans="1:7" x14ac:dyDescent="0.25">
      <c r="A14" t="s">
        <v>219</v>
      </c>
      <c r="B14" t="s">
        <v>220</v>
      </c>
      <c r="C14" t="s">
        <v>221</v>
      </c>
      <c r="D14" t="s">
        <v>141</v>
      </c>
      <c r="E14" t="s">
        <v>197</v>
      </c>
      <c r="F14" t="s">
        <v>198</v>
      </c>
      <c r="G14" t="s">
        <v>212</v>
      </c>
    </row>
    <row r="15" spans="1:7" x14ac:dyDescent="0.25">
      <c r="A15" t="s">
        <v>6</v>
      </c>
      <c r="B15">
        <f>1-PERCENTRANK($B$2:$B$8,B2)</f>
        <v>0.16700000000000004</v>
      </c>
      <c r="C15">
        <f>PERCENTRANK(C$2:C$8,C2)</f>
        <v>0.33300000000000002</v>
      </c>
      <c r="D15">
        <f t="shared" ref="D15:G15" si="0">PERCENTRANK(D$2:D$8,D2)</f>
        <v>0.83299999999999996</v>
      </c>
      <c r="E15">
        <f t="shared" si="0"/>
        <v>0.33300000000000002</v>
      </c>
      <c r="F15">
        <f t="shared" si="0"/>
        <v>0.5</v>
      </c>
      <c r="G15">
        <f t="shared" si="0"/>
        <v>0.83299999999999996</v>
      </c>
    </row>
    <row r="16" spans="1:7" x14ac:dyDescent="0.25">
      <c r="A16" t="s">
        <v>7</v>
      </c>
      <c r="B16">
        <f t="shared" ref="B16:B21" si="1">1-PERCENTRANK($B$2:$B$8,B3)</f>
        <v>0.5</v>
      </c>
      <c r="C16">
        <f t="shared" ref="C16:G21" si="2">PERCENTRANK(C$2:C$8,C3)</f>
        <v>0.16600000000000001</v>
      </c>
      <c r="D16">
        <f t="shared" si="2"/>
        <v>0</v>
      </c>
      <c r="E16">
        <f t="shared" si="2"/>
        <v>0.83299999999999996</v>
      </c>
      <c r="F16">
        <f t="shared" si="2"/>
        <v>0</v>
      </c>
      <c r="G16">
        <f t="shared" si="2"/>
        <v>0</v>
      </c>
    </row>
    <row r="17" spans="1:7" x14ac:dyDescent="0.25">
      <c r="A17" t="s">
        <v>8</v>
      </c>
      <c r="B17">
        <f t="shared" si="1"/>
        <v>1</v>
      </c>
      <c r="C17">
        <f t="shared" si="2"/>
        <v>0.66600000000000004</v>
      </c>
      <c r="D17">
        <f t="shared" si="2"/>
        <v>0</v>
      </c>
      <c r="E17">
        <f t="shared" si="2"/>
        <v>0.16600000000000001</v>
      </c>
      <c r="F17">
        <f t="shared" si="2"/>
        <v>0.66600000000000004</v>
      </c>
      <c r="G17">
        <f t="shared" si="2"/>
        <v>0</v>
      </c>
    </row>
    <row r="18" spans="1:7" x14ac:dyDescent="0.25">
      <c r="A18" t="s">
        <v>9</v>
      </c>
      <c r="B18">
        <f t="shared" si="1"/>
        <v>0.66700000000000004</v>
      </c>
      <c r="C18">
        <f t="shared" si="2"/>
        <v>1</v>
      </c>
      <c r="D18">
        <f t="shared" si="2"/>
        <v>0</v>
      </c>
      <c r="E18">
        <f t="shared" si="2"/>
        <v>0.66600000000000004</v>
      </c>
      <c r="F18">
        <f t="shared" si="2"/>
        <v>0.66600000000000004</v>
      </c>
      <c r="G18">
        <f t="shared" si="2"/>
        <v>0.66600000000000004</v>
      </c>
    </row>
    <row r="19" spans="1:7" x14ac:dyDescent="0.25">
      <c r="A19" t="s">
        <v>10</v>
      </c>
      <c r="B19">
        <f t="shared" si="1"/>
        <v>0</v>
      </c>
      <c r="C19">
        <f t="shared" si="2"/>
        <v>0.5</v>
      </c>
      <c r="D19">
        <f t="shared" si="2"/>
        <v>0</v>
      </c>
      <c r="E19">
        <f t="shared" si="2"/>
        <v>0.5</v>
      </c>
      <c r="F19">
        <f t="shared" si="2"/>
        <v>0</v>
      </c>
      <c r="G19">
        <f t="shared" si="2"/>
        <v>0</v>
      </c>
    </row>
    <row r="20" spans="1:7" x14ac:dyDescent="0.25">
      <c r="A20" t="s">
        <v>11</v>
      </c>
      <c r="B20">
        <f t="shared" si="1"/>
        <v>0.83399999999999996</v>
      </c>
      <c r="C20">
        <f t="shared" si="2"/>
        <v>0.83299999999999996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</row>
    <row r="21" spans="1:7" x14ac:dyDescent="0.25">
      <c r="A21" t="s">
        <v>12</v>
      </c>
      <c r="B21">
        <f t="shared" si="1"/>
        <v>0.33399999999999996</v>
      </c>
      <c r="C21">
        <f t="shared" si="2"/>
        <v>0</v>
      </c>
      <c r="D21">
        <f t="shared" si="2"/>
        <v>1</v>
      </c>
      <c r="E21">
        <f t="shared" si="2"/>
        <v>1</v>
      </c>
      <c r="F21">
        <f t="shared" si="2"/>
        <v>0.66600000000000004</v>
      </c>
      <c r="G21">
        <f t="shared" si="2"/>
        <v>1</v>
      </c>
    </row>
    <row r="25" spans="1:7" x14ac:dyDescent="0.25">
      <c r="A25" t="s">
        <v>219</v>
      </c>
      <c r="B25" t="s">
        <v>220</v>
      </c>
      <c r="C25" t="s">
        <v>221</v>
      </c>
      <c r="D25" t="s">
        <v>141</v>
      </c>
      <c r="E25" t="s">
        <v>197</v>
      </c>
      <c r="F25" t="s">
        <v>198</v>
      </c>
      <c r="G25" t="s">
        <v>212</v>
      </c>
    </row>
    <row r="26" spans="1:7" x14ac:dyDescent="0.25">
      <c r="A26" t="s">
        <v>6</v>
      </c>
      <c r="B26">
        <f>B15/SUM($B15:$G15)</f>
        <v>5.5685228409469843E-2</v>
      </c>
      <c r="C26">
        <f t="shared" ref="C26:G26" si="3">C15/SUM($B15:$G15)</f>
        <v>0.11103701233744584</v>
      </c>
      <c r="D26">
        <f t="shared" si="3"/>
        <v>0.27775925308436145</v>
      </c>
      <c r="E26">
        <f t="shared" si="3"/>
        <v>0.11103701233744584</v>
      </c>
      <c r="F26">
        <f t="shared" si="3"/>
        <v>0.16672224074691566</v>
      </c>
      <c r="G26">
        <f t="shared" si="3"/>
        <v>0.27775925308436145</v>
      </c>
    </row>
    <row r="27" spans="1:7" x14ac:dyDescent="0.25">
      <c r="A27" t="s">
        <v>7</v>
      </c>
      <c r="B27">
        <f t="shared" ref="B27:G27" si="4">B16/SUM($B16:$G16)</f>
        <v>0.33355570380253502</v>
      </c>
      <c r="C27">
        <f t="shared" si="4"/>
        <v>0.11074049366244162</v>
      </c>
      <c r="D27">
        <f t="shared" si="4"/>
        <v>0</v>
      </c>
      <c r="E27">
        <f t="shared" si="4"/>
        <v>0.55570380253502327</v>
      </c>
      <c r="F27">
        <f t="shared" si="4"/>
        <v>0</v>
      </c>
      <c r="G27">
        <f t="shared" si="4"/>
        <v>0</v>
      </c>
    </row>
    <row r="28" spans="1:7" x14ac:dyDescent="0.25">
      <c r="A28" t="s">
        <v>8</v>
      </c>
      <c r="B28">
        <f t="shared" ref="B28:G28" si="5">B17/SUM($B17:$G17)</f>
        <v>0.40032025620496403</v>
      </c>
      <c r="C28">
        <f t="shared" si="5"/>
        <v>0.26661329063250605</v>
      </c>
      <c r="D28">
        <f t="shared" si="5"/>
        <v>0</v>
      </c>
      <c r="E28">
        <f t="shared" si="5"/>
        <v>6.6453162530024035E-2</v>
      </c>
      <c r="F28">
        <f t="shared" si="5"/>
        <v>0.26661329063250605</v>
      </c>
      <c r="G28">
        <f t="shared" si="5"/>
        <v>0</v>
      </c>
    </row>
    <row r="29" spans="1:7" x14ac:dyDescent="0.25">
      <c r="A29" t="s">
        <v>9</v>
      </c>
      <c r="B29">
        <f t="shared" ref="B29:G29" si="6">B18/SUM($B18:$G18)</f>
        <v>0.1819918144611187</v>
      </c>
      <c r="C29">
        <f t="shared" si="6"/>
        <v>0.27285129604365621</v>
      </c>
      <c r="D29">
        <f t="shared" si="6"/>
        <v>0</v>
      </c>
      <c r="E29">
        <f t="shared" si="6"/>
        <v>0.18171896316507505</v>
      </c>
      <c r="F29">
        <f t="shared" si="6"/>
        <v>0.18171896316507505</v>
      </c>
      <c r="G29">
        <f t="shared" si="6"/>
        <v>0.18171896316507505</v>
      </c>
    </row>
    <row r="30" spans="1:7" x14ac:dyDescent="0.25">
      <c r="A30" t="s">
        <v>10</v>
      </c>
      <c r="B30">
        <f t="shared" ref="B30:G30" si="7">B19/SUM($B19:$G19)</f>
        <v>0</v>
      </c>
      <c r="C30">
        <f t="shared" si="7"/>
        <v>0.5</v>
      </c>
      <c r="D30">
        <f t="shared" si="7"/>
        <v>0</v>
      </c>
      <c r="E30">
        <f t="shared" si="7"/>
        <v>0.5</v>
      </c>
      <c r="F30">
        <f t="shared" si="7"/>
        <v>0</v>
      </c>
      <c r="G30">
        <f t="shared" si="7"/>
        <v>0</v>
      </c>
    </row>
    <row r="31" spans="1:7" x14ac:dyDescent="0.25">
      <c r="A31" t="s">
        <v>11</v>
      </c>
      <c r="B31">
        <f t="shared" ref="B31:G31" si="8">B20/SUM($B20:$G20)</f>
        <v>0.50029994001199762</v>
      </c>
      <c r="C31">
        <f t="shared" si="8"/>
        <v>0.49970005998800243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</row>
    <row r="32" spans="1:7" x14ac:dyDescent="0.25">
      <c r="A32" t="s">
        <v>12</v>
      </c>
      <c r="B32">
        <f t="shared" ref="B32:G32" si="9">B21/SUM($B21:$G21)</f>
        <v>8.3499999999999991E-2</v>
      </c>
      <c r="C32">
        <f t="shared" si="9"/>
        <v>0</v>
      </c>
      <c r="D32">
        <f t="shared" si="9"/>
        <v>0.25</v>
      </c>
      <c r="E32">
        <f t="shared" si="9"/>
        <v>0.25</v>
      </c>
      <c r="F32">
        <f t="shared" si="9"/>
        <v>0.16650000000000001</v>
      </c>
      <c r="G32">
        <f t="shared" si="9"/>
        <v>0.25</v>
      </c>
    </row>
    <row r="35" spans="1:7" x14ac:dyDescent="0.25">
      <c r="A35" t="s">
        <v>219</v>
      </c>
      <c r="B35" t="s">
        <v>220</v>
      </c>
      <c r="C35" t="s">
        <v>221</v>
      </c>
      <c r="D35" t="s">
        <v>141</v>
      </c>
      <c r="E35" t="s">
        <v>197</v>
      </c>
      <c r="F35" t="s">
        <v>198</v>
      </c>
      <c r="G35" t="s">
        <v>212</v>
      </c>
    </row>
    <row r="36" spans="1:7" x14ac:dyDescent="0.25">
      <c r="A36" t="s">
        <v>6</v>
      </c>
      <c r="B36" t="e">
        <f>B25/SUM($B25:$G25)</f>
        <v>#VALUE!</v>
      </c>
      <c r="C36" t="e">
        <f t="shared" ref="C36:G36" si="10">C25/SUM($B25:$G25)</f>
        <v>#VALUE!</v>
      </c>
      <c r="D36" t="e">
        <f t="shared" si="10"/>
        <v>#VALUE!</v>
      </c>
      <c r="E36" t="e">
        <f t="shared" si="10"/>
        <v>#VALUE!</v>
      </c>
      <c r="F36" t="e">
        <f t="shared" si="10"/>
        <v>#VALUE!</v>
      </c>
      <c r="G36" t="e">
        <f t="shared" si="10"/>
        <v>#VALUE!</v>
      </c>
    </row>
    <row r="37" spans="1:7" x14ac:dyDescent="0.25">
      <c r="A37" t="s">
        <v>7</v>
      </c>
      <c r="B37">
        <f t="shared" ref="B37:G37" si="11">B26/SUM($B26:$G26)</f>
        <v>5.5685228409469843E-2</v>
      </c>
      <c r="C37">
        <f t="shared" si="11"/>
        <v>0.11103701233744584</v>
      </c>
      <c r="D37">
        <f t="shared" si="11"/>
        <v>0.27775925308436145</v>
      </c>
      <c r="E37">
        <f t="shared" si="11"/>
        <v>0.11103701233744584</v>
      </c>
      <c r="F37">
        <f t="shared" si="11"/>
        <v>0.16672224074691566</v>
      </c>
      <c r="G37">
        <f t="shared" si="11"/>
        <v>0.27775925308436145</v>
      </c>
    </row>
    <row r="38" spans="1:7" x14ac:dyDescent="0.25">
      <c r="A38" t="s">
        <v>8</v>
      </c>
      <c r="B38">
        <f t="shared" ref="B38:G38" si="12">B27/SUM($B27:$G27)</f>
        <v>0.33355570380253508</v>
      </c>
      <c r="C38">
        <f t="shared" si="12"/>
        <v>0.11074049366244164</v>
      </c>
      <c r="D38">
        <f t="shared" si="12"/>
        <v>0</v>
      </c>
      <c r="E38">
        <f t="shared" si="12"/>
        <v>0.55570380253502338</v>
      </c>
      <c r="F38">
        <f t="shared" si="12"/>
        <v>0</v>
      </c>
      <c r="G38">
        <f t="shared" si="12"/>
        <v>0</v>
      </c>
    </row>
    <row r="39" spans="1:7" x14ac:dyDescent="0.25">
      <c r="A39" t="s">
        <v>9</v>
      </c>
      <c r="B39">
        <f t="shared" ref="B39:G39" si="13">B28/SUM($B28:$G28)</f>
        <v>0.40032025620496392</v>
      </c>
      <c r="C39">
        <f t="shared" si="13"/>
        <v>0.26661329063250599</v>
      </c>
      <c r="D39">
        <f t="shared" si="13"/>
        <v>0</v>
      </c>
      <c r="E39">
        <f t="shared" si="13"/>
        <v>6.6453162530024021E-2</v>
      </c>
      <c r="F39">
        <f t="shared" si="13"/>
        <v>0.26661329063250599</v>
      </c>
      <c r="G39">
        <f t="shared" si="13"/>
        <v>0</v>
      </c>
    </row>
    <row r="40" spans="1:7" x14ac:dyDescent="0.25">
      <c r="A40" t="s">
        <v>10</v>
      </c>
      <c r="B40">
        <f t="shared" ref="B40:G40" si="14">B29/SUM($B29:$G29)</f>
        <v>0.1819918144611187</v>
      </c>
      <c r="C40">
        <f t="shared" si="14"/>
        <v>0.27285129604365621</v>
      </c>
      <c r="D40">
        <f t="shared" si="14"/>
        <v>0</v>
      </c>
      <c r="E40">
        <f t="shared" si="14"/>
        <v>0.18171896316507505</v>
      </c>
      <c r="F40">
        <f t="shared" si="14"/>
        <v>0.18171896316507505</v>
      </c>
      <c r="G40">
        <f t="shared" si="14"/>
        <v>0.18171896316507505</v>
      </c>
    </row>
    <row r="41" spans="1:7" x14ac:dyDescent="0.25">
      <c r="A41" t="s">
        <v>11</v>
      </c>
      <c r="B41">
        <f t="shared" ref="B41:G41" si="15">B30/SUM($B30:$G30)</f>
        <v>0</v>
      </c>
      <c r="C41">
        <f t="shared" si="15"/>
        <v>0.5</v>
      </c>
      <c r="D41">
        <f t="shared" si="15"/>
        <v>0</v>
      </c>
      <c r="E41">
        <f t="shared" si="15"/>
        <v>0.5</v>
      </c>
      <c r="F41">
        <f t="shared" si="15"/>
        <v>0</v>
      </c>
      <c r="G41">
        <f t="shared" si="15"/>
        <v>0</v>
      </c>
    </row>
    <row r="42" spans="1:7" x14ac:dyDescent="0.25">
      <c r="A42" t="s">
        <v>12</v>
      </c>
      <c r="B42">
        <f t="shared" ref="B42:G42" si="16">B31/SUM($B31:$G31)</f>
        <v>0.50029994001199762</v>
      </c>
      <c r="C42">
        <f t="shared" si="16"/>
        <v>0.49970005998800243</v>
      </c>
      <c r="D42">
        <f t="shared" si="16"/>
        <v>0</v>
      </c>
      <c r="E42">
        <f t="shared" si="16"/>
        <v>0</v>
      </c>
      <c r="F42">
        <f t="shared" si="16"/>
        <v>0</v>
      </c>
      <c r="G42">
        <f t="shared" si="16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工作表2</vt:lpstr>
      <vt:lpstr>Sheet1</vt:lpstr>
      <vt:lpstr>工作表1</vt:lpstr>
      <vt:lpstr>工作表3</vt:lpstr>
      <vt:lpstr>工作表5</vt:lpstr>
      <vt:lpstr>工作表6</vt:lpstr>
      <vt:lpstr>工作表7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</dc:creator>
  <cp:lastModifiedBy>Windows 使用者</cp:lastModifiedBy>
  <dcterms:created xsi:type="dcterms:W3CDTF">2019-12-19T15:59:12Z</dcterms:created>
  <dcterms:modified xsi:type="dcterms:W3CDTF">2019-12-26T14:00:23Z</dcterms:modified>
</cp:coreProperties>
</file>