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專題\credit_card\DB104_hau\integrate\card_freq\"/>
    </mc:Choice>
  </mc:AlternateContent>
  <bookViews>
    <workbookView xWindow="0" yWindow="0" windowWidth="28800" windowHeight="11295"/>
  </bookViews>
  <sheets>
    <sheet name="工作表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2" i="5" l="1"/>
  <c r="S52" i="5"/>
  <c r="T296" i="5"/>
  <c r="S296" i="5"/>
  <c r="T269" i="5"/>
  <c r="S269" i="5"/>
  <c r="T435" i="5"/>
  <c r="S435" i="5"/>
  <c r="T434" i="5"/>
  <c r="S434" i="5"/>
  <c r="T9" i="5"/>
  <c r="S9" i="5"/>
  <c r="T267" i="5"/>
  <c r="S267" i="5"/>
  <c r="T232" i="5"/>
  <c r="S232" i="5"/>
  <c r="T318" i="5"/>
  <c r="S318" i="5"/>
  <c r="T103" i="5"/>
  <c r="S103" i="5"/>
  <c r="T101" i="5"/>
  <c r="S101" i="5"/>
  <c r="T127" i="5"/>
  <c r="S127" i="5"/>
  <c r="T126" i="5"/>
  <c r="S126" i="5"/>
  <c r="T234" i="5"/>
  <c r="S234" i="5"/>
  <c r="T291" i="5"/>
  <c r="S291" i="5"/>
  <c r="T290" i="5"/>
  <c r="S290" i="5"/>
  <c r="T320" i="5"/>
  <c r="S320" i="5"/>
  <c r="T125" i="5"/>
  <c r="S125" i="5"/>
  <c r="T268" i="5"/>
  <c r="S268" i="5"/>
  <c r="T266" i="5"/>
  <c r="S266" i="5"/>
  <c r="T233" i="5"/>
  <c r="S233" i="5"/>
  <c r="T231" i="5"/>
  <c r="S231" i="5"/>
  <c r="T292" i="5"/>
  <c r="S292" i="5"/>
  <c r="T297" i="5"/>
  <c r="S297" i="5"/>
  <c r="T319" i="5"/>
  <c r="S319" i="5"/>
  <c r="T102" i="5"/>
  <c r="S102" i="5"/>
  <c r="T8" i="5"/>
  <c r="S8" i="5"/>
  <c r="T7" i="5"/>
  <c r="S7" i="5"/>
  <c r="T158" i="5"/>
  <c r="S158" i="5"/>
  <c r="L51" i="5" l="1"/>
  <c r="E51" i="5"/>
</calcChain>
</file>

<file path=xl/sharedStrings.xml><?xml version="1.0" encoding="utf-8"?>
<sst xmlns="http://schemas.openxmlformats.org/spreadsheetml/2006/main" count="491" uniqueCount="488">
  <si>
    <t>保險</t>
  </si>
  <si>
    <t>紅利</t>
  </si>
  <si>
    <t>電影</t>
  </si>
  <si>
    <t>超商</t>
  </si>
  <si>
    <t>量販店</t>
  </si>
  <si>
    <t>藥妝</t>
  </si>
  <si>
    <t>超市</t>
  </si>
  <si>
    <t>運動</t>
  </si>
  <si>
    <t>行動支付</t>
  </si>
  <si>
    <t>百貨</t>
  </si>
  <si>
    <t>加油</t>
  </si>
  <si>
    <t>國外</t>
  </si>
  <si>
    <t>旅遊</t>
  </si>
  <si>
    <t>網購</t>
  </si>
  <si>
    <t>航空哩程</t>
  </si>
  <si>
    <t>勞動保障信用卡</t>
  </si>
  <si>
    <t>e秒刷鈦金卡</t>
  </si>
  <si>
    <t>永豐國民旅遊卡</t>
  </si>
  <si>
    <t>鈦金商旅卡</t>
  </si>
  <si>
    <t>元大鑽金卡</t>
  </si>
  <si>
    <t>晶片Combo card</t>
  </si>
  <si>
    <t>台塑(悠遊)聯名卡商務</t>
  </si>
  <si>
    <t>比漾聯名卡</t>
  </si>
  <si>
    <t>士林高商校友認同卡</t>
  </si>
  <si>
    <t>元大鈦金卡</t>
  </si>
  <si>
    <t>飲食男女聯名卡</t>
  </si>
  <si>
    <t>MUJI無印良品聯名卡</t>
  </si>
  <si>
    <t>中華溫馨服務卡</t>
  </si>
  <si>
    <t>樂活Visapaywave感應式白金卡</t>
  </si>
  <si>
    <t>得利COMBO晶片卡</t>
  </si>
  <si>
    <t>運籌理財信用卡</t>
  </si>
  <si>
    <t>天仁茗茶聯名卡</t>
  </si>
  <si>
    <t>法拉利無限卡</t>
  </si>
  <si>
    <t>聯邦國民旅遊卡</t>
  </si>
  <si>
    <t>媚儷鈦金卡</t>
  </si>
  <si>
    <t>Super Life 卡</t>
  </si>
  <si>
    <t>世界卡</t>
  </si>
  <si>
    <t>icash聯名卡</t>
  </si>
  <si>
    <t>商務白金卡</t>
  </si>
  <si>
    <t>雙幣信用卡</t>
  </si>
  <si>
    <t>聯邦旅遊卡</t>
  </si>
  <si>
    <t>KOKO</t>
  </si>
  <si>
    <t>行遍天下聯名卡</t>
  </si>
  <si>
    <t>幸運鈦金卡</t>
  </si>
  <si>
    <t>新光銀行世界卡</t>
  </si>
  <si>
    <t>耐斯廣場NP聯名卡</t>
  </si>
  <si>
    <t>元大白金卡</t>
  </si>
  <si>
    <t>桃園市市民卡聯名信用卡</t>
  </si>
  <si>
    <t>陽信鈦金卡</t>
  </si>
  <si>
    <t>PChome Prime聯名卡</t>
  </si>
  <si>
    <t>澳盛現金回饋卡</t>
  </si>
  <si>
    <t>現金回饋御璽卡</t>
  </si>
  <si>
    <t>凱基無限卡</t>
  </si>
  <si>
    <t>陽信櫻花白金卡</t>
  </si>
  <si>
    <t>圓山大飯店一卡通聯名卡</t>
  </si>
  <si>
    <t>華歌爾鈦金悠遊聯名卡</t>
  </si>
  <si>
    <t>獅子之友認同卡</t>
  </si>
  <si>
    <t>Combo Life卡</t>
  </si>
  <si>
    <t>商務卡</t>
  </si>
  <si>
    <t>台大EMBA基金會白金卡</t>
  </si>
  <si>
    <t>佐登妮絲聯名卡</t>
  </si>
  <si>
    <t>小小兵信用卡</t>
  </si>
  <si>
    <t>聯邦銀行世界卡</t>
  </si>
  <si>
    <t>鼎極卡</t>
  </si>
  <si>
    <t>玉山統一時代icash聯名卡</t>
  </si>
  <si>
    <t>臺灣大學卡</t>
  </si>
  <si>
    <t>台塑(悠遊)聯名卡</t>
  </si>
  <si>
    <t>頂好超市聯名卡</t>
  </si>
  <si>
    <t>鹿港天后宮鈦金悠遊認同卡</t>
  </si>
  <si>
    <t>F1加油卡</t>
  </si>
  <si>
    <t>SunnyCard</t>
  </si>
  <si>
    <t>Hello Kitty鑽金聯名卡商務</t>
  </si>
  <si>
    <t>世界商務卡</t>
  </si>
  <si>
    <t>台新財富無限卡</t>
  </si>
  <si>
    <t>遠傳friDay聯名卡</t>
  </si>
  <si>
    <t>中華電信商務鈦金感恩卡</t>
  </si>
  <si>
    <t>Only</t>
  </si>
  <si>
    <t>中華郵政工會認同卡</t>
  </si>
  <si>
    <t>棉花田悠遊聯名卡</t>
  </si>
  <si>
    <t>C’est Moi旅遊悠遊卡</t>
  </si>
  <si>
    <t>中國信託紅利卡</t>
  </si>
  <si>
    <t>元大鑽金icash聯名卡</t>
  </si>
  <si>
    <t>NewCentury無限卡</t>
  </si>
  <si>
    <t>NFC手機信用卡</t>
  </si>
  <si>
    <t>台灣黑熊認同卡</t>
  </si>
  <si>
    <t>信義房屋聯名卡</t>
  </si>
  <si>
    <t>美安悠遊聯名卡</t>
  </si>
  <si>
    <t>ETC聯名卡</t>
  </si>
  <si>
    <t>玉山統一時代悠遊聯名卡</t>
  </si>
  <si>
    <t>元大台灣霹靂卡</t>
  </si>
  <si>
    <t>大台北商銀聯名卡</t>
  </si>
  <si>
    <t>台北市第五信用合作社聯名卡</t>
  </si>
  <si>
    <t>享購鈦金卡</t>
  </si>
  <si>
    <t>農金悠遊聯名卡</t>
  </si>
  <si>
    <t>元大鑽金一卡通聯名卡</t>
  </si>
  <si>
    <t>享利白金卡</t>
  </si>
  <si>
    <t>聯邦銀行無限卡</t>
  </si>
  <si>
    <t>酷比悠遊聯名卡</t>
  </si>
  <si>
    <t>LOVE晶緻悠遊聯名卡－酷愛黑卡</t>
  </si>
  <si>
    <t>My樂現金回饋卡</t>
  </si>
  <si>
    <t>一卡通聯名卡</t>
  </si>
  <si>
    <t>旅鑽個人商務信用卡</t>
  </si>
  <si>
    <t>兆豐世界卡</t>
  </si>
  <si>
    <t>一銀卡御守系列</t>
  </si>
  <si>
    <t>聯邦OTA手機信用卡</t>
  </si>
  <si>
    <t>國民旅遊卡</t>
  </si>
  <si>
    <t>燦坤生活聯名卡</t>
  </si>
  <si>
    <t>美國運通</t>
  </si>
  <si>
    <t>哆啦A夢JCB聯名卡</t>
  </si>
  <si>
    <t>利倍卡</t>
  </si>
  <si>
    <t>幸福加值卡</t>
  </si>
  <si>
    <t>玉山教師鈦金卡</t>
  </si>
  <si>
    <t>國泰人壽聯名卡</t>
  </si>
  <si>
    <t>e秒萬事通金融信用卡</t>
  </si>
  <si>
    <t>VOGUE聯名卡</t>
  </si>
  <si>
    <t>鈦豐卡</t>
  </si>
  <si>
    <t>臺北科大愛校認同卡</t>
  </si>
  <si>
    <t>新世代信用卡</t>
  </si>
  <si>
    <t>台灣大哥大悠遊聯名卡</t>
  </si>
  <si>
    <t>美福聯名卡</t>
  </si>
  <si>
    <t>新光三越icash聯名卡</t>
  </si>
  <si>
    <t>幸運PLUS鈦金卡</t>
  </si>
  <si>
    <t>玉山晶緻悠遊卡</t>
  </si>
  <si>
    <t>MAZDA天空卡</t>
  </si>
  <si>
    <t>兆豐悠遊聯名卡</t>
  </si>
  <si>
    <t>鑑賞家白金卡</t>
  </si>
  <si>
    <t>雅芳聯名卡</t>
  </si>
  <si>
    <t>Flygo</t>
  </si>
  <si>
    <t>白沙屯拱天宮媽祖認同卡</t>
  </si>
  <si>
    <t>大甲媽祖悠遊認同卡</t>
  </si>
  <si>
    <t>金采鈦商卡</t>
  </si>
  <si>
    <t>愛Pass鈦金卡</t>
  </si>
  <si>
    <t>醫師尊榮無限卡</t>
  </si>
  <si>
    <t>京城銀行聯名卡</t>
  </si>
  <si>
    <t>大葉高島屋聯名卡</t>
  </si>
  <si>
    <t>Hello Kitty分享聯名卡商務</t>
  </si>
  <si>
    <t>京華城聯名卡</t>
  </si>
  <si>
    <t>Global Mall聯名卡</t>
  </si>
  <si>
    <t>鈦金商務卡</t>
  </si>
  <si>
    <t>中華航空聯名卡</t>
  </si>
  <si>
    <t>台灣企銀信用卡</t>
  </si>
  <si>
    <t>數位生活卡</t>
  </si>
  <si>
    <t>簡單卡</t>
  </si>
  <si>
    <t>台灣國際基督教會認同卡</t>
  </si>
  <si>
    <t>FlyGo商務</t>
  </si>
  <si>
    <t>街口聯名卡</t>
  </si>
  <si>
    <t>樂活卡(原澳盛)</t>
  </si>
  <si>
    <t>酷玩卡</t>
  </si>
  <si>
    <t>新竹市民認同卡</t>
  </si>
  <si>
    <t>中興大學認同卡</t>
  </si>
  <si>
    <t>中油職工福利認同卡</t>
  </si>
  <si>
    <t>富邦尊御世界卡</t>
  </si>
  <si>
    <t>元大樂遊卡</t>
  </si>
  <si>
    <t>SPORT卡</t>
  </si>
  <si>
    <t>一卡通聯名鈦金卡</t>
  </si>
  <si>
    <t>山隆優油卡</t>
  </si>
  <si>
    <t>故宮之友卡</t>
  </si>
  <si>
    <t>玩全南投認同卡</t>
  </si>
  <si>
    <t>玉山雙幣信用卡</t>
  </si>
  <si>
    <t>燦坤生活一卡通聯名卡</t>
  </si>
  <si>
    <t>中國人壽聯名卡</t>
  </si>
  <si>
    <t>中信兄弟聯名卡</t>
  </si>
  <si>
    <t>歐付寶悠遊聯名卡</t>
  </si>
  <si>
    <t>原子小金剛卡</t>
  </si>
  <si>
    <t>Hello Kitty點數聯名卡商務</t>
  </si>
  <si>
    <t>大買家油樂聯名卡</t>
  </si>
  <si>
    <t>鈦金悠遊聯名卡</t>
  </si>
  <si>
    <t>Gogoro聯名卡</t>
  </si>
  <si>
    <t>夢時代icash 聯名卡</t>
  </si>
  <si>
    <t>麗寶悠遊聯名卡</t>
  </si>
  <si>
    <t>家扶公益認同卡</t>
  </si>
  <si>
    <t>幸福卡</t>
  </si>
  <si>
    <t>中國醫藥大學暨附設醫院晶緻認同卡</t>
  </si>
  <si>
    <t>北港朝天宮認同卡</t>
  </si>
  <si>
    <t>Ubear</t>
  </si>
  <si>
    <t>VOLVO汽車聯名卡</t>
  </si>
  <si>
    <t>順發多謝聯名卡</t>
  </si>
  <si>
    <t>幸福御守卡／粉</t>
  </si>
  <si>
    <t>玉山eTag悠遊聯名卡</t>
  </si>
  <si>
    <t>i-Fun愛玩樂卡</t>
  </si>
  <si>
    <t>商旅鈦金卡商務</t>
  </si>
  <si>
    <t>淡水信用合作社聯名卡</t>
  </si>
  <si>
    <t>Display金融信用卡</t>
  </si>
  <si>
    <t>台塑(一卡通)聯名卡商務</t>
  </si>
  <si>
    <t>元大Life卡</t>
  </si>
  <si>
    <t>玉山教師卡</t>
  </si>
  <si>
    <t>南紡夢時代聯名卡</t>
  </si>
  <si>
    <t>NewCentury世界卡</t>
  </si>
  <si>
    <t>統一獅聯名卡</t>
  </si>
  <si>
    <t>輔仁大學認同卡</t>
  </si>
  <si>
    <t>Lamigo聯名卡</t>
  </si>
  <si>
    <t>ANA聯名卡</t>
  </si>
  <si>
    <t>原子小金剛悠遊聯名卡</t>
  </si>
  <si>
    <t>聯邦樂活一卡通聯名卡</t>
  </si>
  <si>
    <t>永豐Me Card</t>
  </si>
  <si>
    <t>美元雙幣信用卡</t>
  </si>
  <si>
    <t>C’est Moi我的卡</t>
  </si>
  <si>
    <t>台塑(一卡通)聯名卡</t>
  </si>
  <si>
    <t>Sweet Home白金卡</t>
  </si>
  <si>
    <t>行動鈦金卡</t>
  </si>
  <si>
    <t>澎湖戀戀菊島認同卡</t>
  </si>
  <si>
    <t>日盛ALL PASS卡</t>
  </si>
  <si>
    <t>手機信用卡</t>
  </si>
  <si>
    <t>TAIPEI 101 聯名卡</t>
  </si>
  <si>
    <t>世界卡(icash)</t>
  </si>
  <si>
    <t>兆豐無限卡</t>
  </si>
  <si>
    <t>哆啦A夢晶緻卡</t>
  </si>
  <si>
    <t>安泰銀行信用卡</t>
  </si>
  <si>
    <t>里仁為美福智卡</t>
  </si>
  <si>
    <t>嘉義三信聯名卡</t>
  </si>
  <si>
    <t>微風廣場Visa Pay Wave感應式聯名卡</t>
  </si>
  <si>
    <t>新光銀行寰宇卡</t>
  </si>
  <si>
    <t>富貴無限卡</t>
  </si>
  <si>
    <t>匯豐銀行白金卡</t>
  </si>
  <si>
    <t>富邦鑽保卡</t>
  </si>
  <si>
    <t>板信銀行聯名卡</t>
  </si>
  <si>
    <t>樂活悠遊鈦金卡</t>
  </si>
  <si>
    <t>鼎鑽財富無限卡</t>
  </si>
  <si>
    <t>哆啦A夢悠遊晶緻卡</t>
  </si>
  <si>
    <t>藝術白金卡</t>
  </si>
  <si>
    <t>LINEPay</t>
  </si>
  <si>
    <t>樂天信用卡</t>
  </si>
  <si>
    <t>雙幣鈦金商旅卡</t>
  </si>
  <si>
    <t>民間版國民旅遊卡</t>
  </si>
  <si>
    <t>清華大學悠遊認同卡</t>
  </si>
  <si>
    <t>東海大學悠遊認同卡</t>
  </si>
  <si>
    <t>大立無限卡</t>
  </si>
  <si>
    <t>無限卡</t>
  </si>
  <si>
    <t>HappyCash &amp; HAPPY GO聯名卡</t>
  </si>
  <si>
    <t>國璽聯名卡</t>
  </si>
  <si>
    <t>悠遊晶緻卡</t>
  </si>
  <si>
    <t>農金一卡通聯名卡</t>
  </si>
  <si>
    <t>超級現金回饋卡</t>
  </si>
  <si>
    <t>亞洲微創手術中心認同卡</t>
  </si>
  <si>
    <t>中興保全聯名卡</t>
  </si>
  <si>
    <t>台中二信聯名卡</t>
  </si>
  <si>
    <t>彰化六信聯名卡</t>
  </si>
  <si>
    <t>新光銀行分期7卡</t>
  </si>
  <si>
    <t>新光三越一卡通聯名卡</t>
  </si>
  <si>
    <t>逢甲人一卡通鈦金認同卡</t>
  </si>
  <si>
    <t>Pi</t>
  </si>
  <si>
    <t>富邦悍將聯名卡</t>
  </si>
  <si>
    <t>大潤發油樂聯名卡</t>
  </si>
  <si>
    <t>信望愛認同卡</t>
  </si>
  <si>
    <t>樂購卡</t>
  </si>
  <si>
    <t>卡娜赫拉的小動物icash聯名卡</t>
  </si>
  <si>
    <t>萬事通悠遊金融信用卡</t>
  </si>
  <si>
    <t>中醫師無限卡</t>
  </si>
  <si>
    <t>合庫雙幣信用卡</t>
  </si>
  <si>
    <t>花旗現金回饋(悠遊)卡</t>
  </si>
  <si>
    <t>台南三信聯名卡</t>
  </si>
  <si>
    <t>富邦數位生活卡</t>
  </si>
  <si>
    <t>全家Fish悠遊聯名卡</t>
  </si>
  <si>
    <t>永豐Me Display Card</t>
  </si>
  <si>
    <t>星燦卡</t>
  </si>
  <si>
    <t>微風廣場 JSpeedy感應式聯名卡</t>
  </si>
  <si>
    <t>微風悠遊聯名卡</t>
  </si>
  <si>
    <t>華歌爾聯名卡</t>
  </si>
  <si>
    <t>現金回饋悠遊鈦金卡</t>
  </si>
  <si>
    <t>NISSAN感心悠遊聯名卡</t>
  </si>
  <si>
    <t>現金回饋悠遊鈦金Combo卡</t>
  </si>
  <si>
    <t>元大商務鈦金卡</t>
  </si>
  <si>
    <t>學學認同卡</t>
  </si>
  <si>
    <t>COSTCO聯名卡</t>
  </si>
  <si>
    <t>長庚紀念醫院悠遊認同卡</t>
  </si>
  <si>
    <t>亞洲無限卡</t>
  </si>
  <si>
    <t>美樂家生活卡</t>
  </si>
  <si>
    <t>哆啦A夢卡</t>
  </si>
  <si>
    <t>漢神百貨聯名卡</t>
  </si>
  <si>
    <t>玫瑰卡</t>
  </si>
  <si>
    <t>鹿港天后宮晶緻一卡通認同卡</t>
  </si>
  <si>
    <t>大紀元認同卡</t>
  </si>
  <si>
    <t>I-FIRST生活卡</t>
  </si>
  <si>
    <t>葡眾聯名卡</t>
  </si>
  <si>
    <t>日盛GOGO加油卡</t>
  </si>
  <si>
    <t>SPORT卡商務</t>
  </si>
  <si>
    <t>永豐鈦豐卡</t>
  </si>
  <si>
    <t>一卡通聯名晶緻卡</t>
  </si>
  <si>
    <t>公務人員國民旅遊卡</t>
  </si>
  <si>
    <t>iCash聯名卡</t>
  </si>
  <si>
    <t>宜蘭大學悠遊認同卡</t>
  </si>
  <si>
    <t>澎湖iPASS卡</t>
  </si>
  <si>
    <t>公司戶商務卡</t>
  </si>
  <si>
    <t>建築師無限卡</t>
  </si>
  <si>
    <t>ｉ網購生活卡</t>
  </si>
  <si>
    <t>大甲媽祖認同卡</t>
  </si>
  <si>
    <t>合作金庫世界卡</t>
  </si>
  <si>
    <t>賴點卡</t>
  </si>
  <si>
    <t>導盲犬認同卡</t>
  </si>
  <si>
    <t>分享卡</t>
  </si>
  <si>
    <t>玉山銀行卡</t>
  </si>
  <si>
    <t>高雄醫學院認同卡</t>
  </si>
  <si>
    <t>日盛銀行-無限卡</t>
  </si>
  <si>
    <t>分期便利卡</t>
  </si>
  <si>
    <t>環球無限卡</t>
  </si>
  <si>
    <t>新光三越悠遊聯名卡</t>
  </si>
  <si>
    <t>尊御世界卡</t>
  </si>
  <si>
    <t>炫晶御璽卡</t>
  </si>
  <si>
    <t>Combo晶片卡</t>
  </si>
  <si>
    <t>合庫雙幣信用卡(日圓)</t>
  </si>
  <si>
    <t>八福公益卡</t>
  </si>
  <si>
    <t>Omiyage</t>
  </si>
  <si>
    <t>頂好Visa payWave聯名卡</t>
  </si>
  <si>
    <t>錢進卡</t>
  </si>
  <si>
    <t>高雄觀光福利聯名卡</t>
  </si>
  <si>
    <t>哆啦A夢悠遊聯名卡</t>
  </si>
  <si>
    <t>三信商業銀行信用卡</t>
  </si>
  <si>
    <t>華銀白金卡</t>
  </si>
  <si>
    <t>GoGo</t>
  </si>
  <si>
    <t>富多卡</t>
  </si>
  <si>
    <t>個人商旅卡</t>
  </si>
  <si>
    <t>everyday鈦金卡</t>
  </si>
  <si>
    <t>銀色之愛鈦商卡</t>
  </si>
  <si>
    <t>金采卡</t>
  </si>
  <si>
    <t>商旅卡</t>
  </si>
  <si>
    <t>富邦財神手機卡</t>
  </si>
  <si>
    <t>永豐財富無限卡</t>
  </si>
  <si>
    <t>台灣銀行</t>
  </si>
  <si>
    <t>樂享晶緻卡(原大眾)</t>
  </si>
  <si>
    <t>愛心卡</t>
  </si>
  <si>
    <t>NFC 手機信用卡</t>
  </si>
  <si>
    <t>花蓮一信聯名卡</t>
  </si>
  <si>
    <t>寰宇現金回饋卡</t>
  </si>
  <si>
    <t>蝦皮購物聯名卡</t>
  </si>
  <si>
    <t>iCash愛現</t>
  </si>
  <si>
    <t>Bankee卡</t>
  </si>
  <si>
    <t>經典鈦金卡</t>
  </si>
  <si>
    <t>dawho</t>
  </si>
  <si>
    <t>中華電信感恩卡</t>
  </si>
  <si>
    <t>聯邦農金聯名卡</t>
  </si>
  <si>
    <t>富邦財神卡</t>
  </si>
  <si>
    <t>花旗HAPPY GO聯名卡</t>
  </si>
  <si>
    <t>新光三越聯名卡</t>
  </si>
  <si>
    <t>利high卡</t>
  </si>
  <si>
    <t>南開科技大學認同卡</t>
  </si>
  <si>
    <t>合作金庫無限卡</t>
  </si>
  <si>
    <t>ESPRIT聯名卡</t>
  </si>
  <si>
    <t>桐花認同卡</t>
  </si>
  <si>
    <t>理財型白金卡</t>
  </si>
  <si>
    <t>悠遊聯名卡</t>
  </si>
  <si>
    <t>TheShoppingCard分期卡</t>
  </si>
  <si>
    <t>LOVE晶緻悠遊聯名卡－寵愛紅卡</t>
  </si>
  <si>
    <t>台灣企銀商務卡</t>
  </si>
  <si>
    <t>微風聯名卡</t>
  </si>
  <si>
    <t>高雄going鈦金卡</t>
  </si>
  <si>
    <t>遠東HAPPY GO頂級信用卡</t>
  </si>
  <si>
    <t>魔法少女iPASS一卡通聯名卡</t>
  </si>
  <si>
    <t>太陽卡</t>
  </si>
  <si>
    <t>昇恒昌聯名卡</t>
  </si>
  <si>
    <t>NFC寰宇鈦商手機信用卡</t>
  </si>
  <si>
    <t>白金商旅卡</t>
  </si>
  <si>
    <t>富邦商務卡MasterCard鈦金卡</t>
  </si>
  <si>
    <t>日本航空聯名卡JCB晶緻卡</t>
  </si>
  <si>
    <t>ANA聯名卡JCB白金卡/VISA御璽卡(悠遊卡、一卡通)</t>
  </si>
  <si>
    <t>ANA聯名卡JCB晶緻卡/VISA商務御璽卡(悠遊卡、一卡通)</t>
  </si>
  <si>
    <t>大中華攜手飛聯名卡VISA御璽卡</t>
  </si>
  <si>
    <t>國泰航空聯名卡MasterCard鈦金卡</t>
  </si>
  <si>
    <t>飛行鈦金卡MasterCard鈦金卡</t>
  </si>
  <si>
    <t>美國運通新加坡航空天宇信用卡AMEX金卡</t>
  </si>
  <si>
    <t>亞洲萬里通里享卡MasterCard白金卡</t>
  </si>
  <si>
    <t>亞洲萬里通聯名卡MasterCard白金卡</t>
  </si>
  <si>
    <t>長榮航空聯名卡(一卡通/悠遊卡)VISA御璽卡</t>
  </si>
  <si>
    <t>長榮航空聯名卡(一卡通/悠遊卡)VISA極緻御璽卡</t>
  </si>
  <si>
    <t>中華航空聯名卡VISA白金卡</t>
  </si>
  <si>
    <t>國泰航空聯名卡MasterCard翱翔鈦金卡</t>
  </si>
  <si>
    <t>美國運通長榮航空簽帳白金卡AMEX白金卡</t>
  </si>
  <si>
    <t>美國運通國泰航空尊尚信用卡AMEX白金卡</t>
  </si>
  <si>
    <t>亞洲萬里通聯名卡MasterCard鈦金卡</t>
  </si>
  <si>
    <t>中華航空聯名卡VISA御璽卡</t>
  </si>
  <si>
    <t>中華航空聯名卡VISA無限卡</t>
  </si>
  <si>
    <t>大中華攜手飛聯名卡VISA商務御璽卡</t>
  </si>
  <si>
    <t>大中華攜手飛聯名卡VISA無限卡</t>
  </si>
  <si>
    <t>國泰航空聯名卡MasterCard世界卡</t>
  </si>
  <si>
    <t>亞洲萬里通聯名卡MasterCard世界卡</t>
  </si>
  <si>
    <t>長榮航空聯名卡(一卡通/悠遊卡)VISA無限卡</t>
  </si>
  <si>
    <t>ANA聯名卡JCB極緻卡/VISA無限卡</t>
  </si>
  <si>
    <t>寰旅世界卡MasterCard世界卡</t>
  </si>
  <si>
    <t>寰旅尊尚世界卡MasterCard世界卡</t>
  </si>
  <si>
    <t>長榮航空聯名卡(一卡通/悠遊卡)VISA極緻無限卡</t>
  </si>
  <si>
    <t>飛行世界卡MasterCard世界卡</t>
  </si>
  <si>
    <r>
      <t>KOKO (COMBO)</t>
    </r>
    <r>
      <rPr>
        <sz val="11"/>
        <color rgb="FF000000"/>
        <rFont val="細明體"/>
        <family val="3"/>
        <charset val="136"/>
      </rPr>
      <t>悠遊聯名卡</t>
    </r>
    <r>
      <rPr>
        <sz val="11"/>
        <color rgb="FF000000"/>
        <rFont val="Courier New"/>
        <family val="3"/>
      </rPr>
      <t>/icash</t>
    </r>
    <r>
      <rPr>
        <sz val="11"/>
        <color rgb="FF000000"/>
        <rFont val="細明體"/>
        <family val="3"/>
        <charset val="136"/>
      </rPr>
      <t>聯名卡</t>
    </r>
    <phoneticPr fontId="1" type="noConversion"/>
  </si>
  <si>
    <t>TeresaCard 悠遊極緻卡JCB極緻卡</t>
  </si>
  <si>
    <t>小小兵Bello回饋卡MasterCard商務鈦金卡</t>
  </si>
  <si>
    <t>簡單卡VISA商務御璽卡</t>
  </si>
  <si>
    <t>JCB一卡通聯名晶緻卡JCB晶緻卡</t>
  </si>
  <si>
    <t>Global Mall聯名卡VISA無限卡</t>
  </si>
  <si>
    <t>LEXUS聯名卡MasterCard商務世界卡</t>
  </si>
  <si>
    <t>Yahoo聯名卡MasterCard鈦金卡</t>
  </si>
  <si>
    <t>中油聯名卡VISA御璽卡</t>
  </si>
  <si>
    <t>中國信託寰遊美國運通卡AMEX_金卡</t>
  </si>
  <si>
    <t>秀泰廣場影城聯名卡VISA御璽卡</t>
  </si>
  <si>
    <t>享想生活卡VISA御璽卡</t>
  </si>
  <si>
    <t>商旅鈦金卡MasterCard商務鈦金卡</t>
  </si>
  <si>
    <t>酷玩卡MasterCard鈦金卡</t>
  </si>
  <si>
    <t>卡(原大眾)</t>
  </si>
  <si>
    <t>All New Visa樂遊卡VISA御璽卡</t>
  </si>
  <si>
    <t>Wi-Ho!Online聯名卡VISA御璽卡</t>
  </si>
  <si>
    <t>元大Life卡JCB晶緻卡</t>
  </si>
  <si>
    <t>元大鑽金icash聯名卡VISA御璽卡</t>
  </si>
  <si>
    <t>元大鑽金卡VISA御璽卡</t>
  </si>
  <si>
    <t>指定卡(原大眾)</t>
  </si>
  <si>
    <t>日盛GOGO加油卡VISA白金卡</t>
  </si>
  <si>
    <t>日盛銀行-無限卡VISA無限卡</t>
  </si>
  <si>
    <t>商務御璽卡VISA御璽卡</t>
  </si>
  <si>
    <t>JCB哆啦A夢卡JCB晶緻卡</t>
  </si>
  <si>
    <t>富邦尊御世界卡MasterCard世界卡</t>
  </si>
  <si>
    <t>富邦數位生活卡VISA御璽卡</t>
  </si>
  <si>
    <t>富邦鑽保卡VISA御璽卡</t>
  </si>
  <si>
    <t>/雙幣卡</t>
  </si>
  <si>
    <t>@GoGo悠遊御璽卡VISA御璽卡</t>
  </si>
  <si>
    <t>FlyGoMasterCard商務鈦金卡</t>
  </si>
  <si>
    <t>三商美邦人壽聯名卡VISA御璽卡</t>
  </si>
  <si>
    <t>太陽卡VISA御璽卡</t>
  </si>
  <si>
    <t>台新財富無限卡VISA無限卡</t>
  </si>
  <si>
    <t>昇恒昌聯名卡VISA無限卡</t>
  </si>
  <si>
    <t>遠傳friDay聯名卡MasterCard鈦金卡</t>
  </si>
  <si>
    <t>樂天信用卡MasterCard鈦金卡</t>
  </si>
  <si>
    <t>DAWHO現金回饋信用卡VISA商務御璽卡</t>
  </si>
  <si>
    <t>永豐Prestige美國運通卡AMEX普卡</t>
  </si>
  <si>
    <t>永豐財富無限卡VISA無限卡</t>
  </si>
  <si>
    <t>保倍卡MasterCard鈦金卡</t>
  </si>
  <si>
    <t>現金回饋卡VISA商務御璽卡</t>
  </si>
  <si>
    <t>/Debit金融卡</t>
  </si>
  <si>
    <t>iCash聯名卡VISA御璽卡</t>
  </si>
  <si>
    <t>Pi 拍錢包信用卡MasterCard鈦金卡</t>
  </si>
  <si>
    <t>山隆優油卡MasterCard白金卡</t>
  </si>
  <si>
    <t>公務人員國民旅遊卡VISA御璽卡</t>
  </si>
  <si>
    <t>玉山南山聯名卡MasterCard世界卡</t>
  </si>
  <si>
    <t>雙幣卡</t>
  </si>
  <si>
    <t>e秒刷鈦金卡(一卡通/悠遊卡)MasterCard鈦金卡</t>
  </si>
  <si>
    <t>Mega One 一卡通聯名卡MasterCard商務卡</t>
  </si>
  <si>
    <t>利多御璽商旅卡VISA御璽卡</t>
  </si>
  <si>
    <t>雙幣鈦金商旅卡(美金/新台幣)MasterCard鈦金卡</t>
  </si>
  <si>
    <t>icash聯名卡MasterCard鈦金卡</t>
  </si>
  <si>
    <t>卡娜赫拉的小動物icash聯名卡(夢想藍)MasterCard鈦金卡</t>
  </si>
  <si>
    <t>合作金庫世界卡MasterCard世界卡</t>
  </si>
  <si>
    <t>利high卡(一卡通聯名卡)JCB晶緻卡</t>
  </si>
  <si>
    <t>天后宮認同卡</t>
  </si>
  <si>
    <t>卡/世界卡</t>
  </si>
  <si>
    <t>e Pay</t>
  </si>
  <si>
    <t>CiTi PrestigeVISA無限卡</t>
  </si>
  <si>
    <t>PChome Prime聯名卡VISA御璽卡</t>
  </si>
  <si>
    <t>花旗現金回饋(悠遊)卡VISA無限卡</t>
  </si>
  <si>
    <t>花旗饗樂生活卡VISA御璽卡</t>
  </si>
  <si>
    <t>炫晶御璽卡VISA御璽卡</t>
  </si>
  <si>
    <t>KOKO COMBO icashMasterCard白金卡</t>
  </si>
  <si>
    <t>台塑聯名卡</t>
  </si>
  <si>
    <t>國泰人壽聯名卡VISA白金卡</t>
  </si>
  <si>
    <t>國泰世華現金回饋御璽卡VISA御璽卡</t>
  </si>
  <si>
    <t>i-Fun愛玩樂卡JCB晶緻卡</t>
  </si>
  <si>
    <t>Smile速邁樂聯名卡VISA白金卡</t>
  </si>
  <si>
    <t>Wonderful星璨卡VISA御璽卡</t>
  </si>
  <si>
    <t>一卡通聯名卡VISA御璽卡</t>
  </si>
  <si>
    <t>中國人壽聯名卡VISA無限卡</t>
  </si>
  <si>
    <t>現金回饋卡</t>
  </si>
  <si>
    <t>凱基無限卡VISA無限卡</t>
  </si>
  <si>
    <t>魔FUN悠遊御璽卡VISA御璽卡</t>
  </si>
  <si>
    <t>渣打現金回饋御璽卡VISA御璽卡</t>
  </si>
  <si>
    <t>優先理財VISA無限卡</t>
  </si>
  <si>
    <t>ｉ網購生活卡JCB晶緻卡</t>
  </si>
  <si>
    <t>LOVE晶緻悠遊聯名卡－寵愛紅卡JCB晶緻卡</t>
  </si>
  <si>
    <t>享利樂活combo卡VISA商務御璽卡</t>
  </si>
  <si>
    <t>超級現金回饋卡VISA御璽卡</t>
  </si>
  <si>
    <t>曜晶卡VISA商務御璽卡</t>
  </si>
  <si>
    <t>新光三越聯名卡VISA御璽卡</t>
  </si>
  <si>
    <t>新光銀行無限卡VISA無限卡</t>
  </si>
  <si>
    <t>魔法少女iPASS一卡通聯名卡MasterCard鈦金卡</t>
  </si>
  <si>
    <t>現金回饋御璽卡VISA御璽卡</t>
  </si>
  <si>
    <t>VISA無限卡VISA無限卡</t>
  </si>
  <si>
    <t>鈦金商旅卡MasterCard鈦金卡</t>
  </si>
  <si>
    <t>金鑽商旅白金卡MasterCard商務卡</t>
  </si>
  <si>
    <t>加油聯名卡</t>
  </si>
  <si>
    <t>幸福御守卡／紫VISA御璽卡</t>
  </si>
  <si>
    <t>法拉利無限卡VISA無限卡</t>
  </si>
  <si>
    <t>微風聯名卡VISA無限卡</t>
  </si>
  <si>
    <t>聯邦銀行世界卡MasterCard世界卡</t>
  </si>
  <si>
    <t>國內回饋</t>
    <phoneticPr fontId="1" type="noConversion"/>
  </si>
  <si>
    <t>國外回饋</t>
    <phoneticPr fontId="1" type="noConversion"/>
  </si>
  <si>
    <t>國內哩程</t>
    <phoneticPr fontId="1" type="noConversion"/>
  </si>
  <si>
    <t>國外哩程</t>
    <phoneticPr fontId="1" type="noConversion"/>
  </si>
  <si>
    <t>自助加油</t>
    <phoneticPr fontId="1" type="noConversion"/>
  </si>
  <si>
    <t>人工加油</t>
    <phoneticPr fontId="1" type="noConversion"/>
  </si>
  <si>
    <t>免費接送次數</t>
    <phoneticPr fontId="1" type="noConversion"/>
  </si>
  <si>
    <t>電影折扣優惠</t>
    <phoneticPr fontId="1" type="noConversion"/>
  </si>
  <si>
    <t>網購刷卡回饋</t>
    <phoneticPr fontId="1" type="noConversion"/>
  </si>
  <si>
    <t>保險刷卡回饋</t>
    <phoneticPr fontId="1" type="noConversion"/>
  </si>
  <si>
    <t>花旗饗樂卡</t>
    <phoneticPr fontId="1" type="noConversion"/>
  </si>
  <si>
    <t>元大鑽金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</si>
</sst>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rgb="FF000000"/>
      <name val="Courier New"/>
      <family val="3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0" fontId="4" fillId="0" borderId="0" xfId="1" applyNumberFormat="1" applyFont="1" applyAlignment="1">
      <alignment horizontal="left" vertical="center"/>
    </xf>
    <xf numFmtId="0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8"/>
  <sheetViews>
    <sheetView tabSelected="1" workbookViewId="0">
      <selection activeCell="A142" sqref="A142"/>
    </sheetView>
  </sheetViews>
  <sheetFormatPr defaultRowHeight="16.5" x14ac:dyDescent="0.25"/>
  <cols>
    <col min="1" max="1" width="57.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2" t="s">
        <v>483</v>
      </c>
      <c r="Y1" s="2" t="s">
        <v>484</v>
      </c>
      <c r="Z1" s="3" t="s">
        <v>485</v>
      </c>
    </row>
    <row r="2" spans="1:26" x14ac:dyDescent="0.25">
      <c r="A2" s="1" t="s">
        <v>422</v>
      </c>
      <c r="Q2" s="4">
        <v>0.01</v>
      </c>
      <c r="R2" s="4">
        <v>0.02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x14ac:dyDescent="0.25">
      <c r="A3" s="1" t="s">
        <v>408</v>
      </c>
      <c r="Q3" s="4">
        <v>7.0000000000000001E-3</v>
      </c>
      <c r="R3" s="4">
        <v>7.0000000000000001E-3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0.01</v>
      </c>
    </row>
    <row r="4" spans="1:26" x14ac:dyDescent="0.25">
      <c r="A4" s="1" t="s">
        <v>409</v>
      </c>
      <c r="Q4" s="4">
        <v>0</v>
      </c>
      <c r="R4" s="4">
        <v>2.5000000000000001E-2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1" t="s">
        <v>395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1.18E-2</v>
      </c>
    </row>
    <row r="6" spans="1:26" x14ac:dyDescent="0.25">
      <c r="A6" t="s">
        <v>191</v>
      </c>
      <c r="B6">
        <v>33</v>
      </c>
      <c r="C6">
        <v>24</v>
      </c>
      <c r="D6">
        <v>24</v>
      </c>
      <c r="E6">
        <v>36</v>
      </c>
      <c r="F6">
        <v>6</v>
      </c>
      <c r="G6">
        <v>0</v>
      </c>
      <c r="H6">
        <v>3</v>
      </c>
      <c r="I6">
        <v>3</v>
      </c>
      <c r="J6">
        <v>21</v>
      </c>
      <c r="K6">
        <v>15</v>
      </c>
      <c r="L6">
        <v>24</v>
      </c>
      <c r="M6">
        <v>90</v>
      </c>
      <c r="N6">
        <v>120</v>
      </c>
      <c r="O6">
        <v>48</v>
      </c>
      <c r="P6">
        <v>105</v>
      </c>
    </row>
    <row r="7" spans="1:26" x14ac:dyDescent="0.25">
      <c r="A7" s="1" t="s">
        <v>353</v>
      </c>
      <c r="Q7" s="4">
        <v>0</v>
      </c>
      <c r="R7" s="4">
        <v>0</v>
      </c>
      <c r="S7" s="4">
        <f>1/50</f>
        <v>0.02</v>
      </c>
      <c r="T7" s="4">
        <f>1/50</f>
        <v>0.02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25">
      <c r="A8" s="1" t="s">
        <v>354</v>
      </c>
      <c r="Q8" s="4">
        <v>0</v>
      </c>
      <c r="R8" s="4">
        <v>0</v>
      </c>
      <c r="S8" s="4">
        <f>1/40</f>
        <v>2.5000000000000001E-2</v>
      </c>
      <c r="T8" s="4">
        <f>1/30</f>
        <v>3.3333333333333333E-2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x14ac:dyDescent="0.25">
      <c r="A9" s="1" t="s">
        <v>375</v>
      </c>
      <c r="Q9" s="4">
        <v>0</v>
      </c>
      <c r="R9" s="4">
        <v>0</v>
      </c>
      <c r="S9" s="4">
        <f>1/22</f>
        <v>4.5454545454545456E-2</v>
      </c>
      <c r="T9" s="4">
        <f>1/10</f>
        <v>0.1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x14ac:dyDescent="0.25">
      <c r="A10" t="s">
        <v>325</v>
      </c>
      <c r="B10">
        <v>0</v>
      </c>
      <c r="C10">
        <v>3</v>
      </c>
      <c r="D10">
        <v>12</v>
      </c>
      <c r="E10">
        <v>3</v>
      </c>
      <c r="F10">
        <v>3</v>
      </c>
      <c r="G10">
        <v>0</v>
      </c>
      <c r="H10">
        <v>0</v>
      </c>
      <c r="I10">
        <v>0</v>
      </c>
      <c r="J10">
        <v>24</v>
      </c>
      <c r="K10">
        <v>3</v>
      </c>
      <c r="L10">
        <v>24</v>
      </c>
      <c r="M10">
        <v>27</v>
      </c>
      <c r="N10">
        <v>24</v>
      </c>
      <c r="O10">
        <v>6</v>
      </c>
      <c r="P10">
        <v>3</v>
      </c>
    </row>
    <row r="11" spans="1:26" x14ac:dyDescent="0.25">
      <c r="A11" t="s">
        <v>196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26" x14ac:dyDescent="0.25">
      <c r="A1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26" x14ac:dyDescent="0.25">
      <c r="A13" s="1" t="s">
        <v>440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25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26" x14ac:dyDescent="0.25">
      <c r="A15" t="s">
        <v>298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6" x14ac:dyDescent="0.25">
      <c r="A16" t="s">
        <v>263</v>
      </c>
      <c r="B16">
        <v>48</v>
      </c>
      <c r="C16">
        <v>18</v>
      </c>
      <c r="D16">
        <v>66</v>
      </c>
      <c r="E16">
        <v>57</v>
      </c>
      <c r="F16">
        <v>57</v>
      </c>
      <c r="G16">
        <v>6</v>
      </c>
      <c r="H16">
        <v>33</v>
      </c>
      <c r="I16">
        <v>9</v>
      </c>
      <c r="J16">
        <v>54</v>
      </c>
      <c r="K16">
        <v>72</v>
      </c>
      <c r="L16">
        <v>69</v>
      </c>
      <c r="M16">
        <v>66</v>
      </c>
      <c r="N16">
        <v>87</v>
      </c>
      <c r="O16">
        <v>72</v>
      </c>
      <c r="P16">
        <v>24</v>
      </c>
    </row>
    <row r="17" spans="1:26" x14ac:dyDescent="0.25">
      <c r="A17" t="s">
        <v>327</v>
      </c>
      <c r="B17">
        <v>234</v>
      </c>
      <c r="C17">
        <v>81</v>
      </c>
      <c r="D17">
        <v>312</v>
      </c>
      <c r="E17">
        <v>342</v>
      </c>
      <c r="F17">
        <v>102</v>
      </c>
      <c r="G17">
        <v>36</v>
      </c>
      <c r="H17">
        <v>108</v>
      </c>
      <c r="I17">
        <v>45</v>
      </c>
      <c r="J17">
        <v>357</v>
      </c>
      <c r="K17">
        <v>102</v>
      </c>
      <c r="L17">
        <v>228</v>
      </c>
      <c r="M17">
        <v>627</v>
      </c>
      <c r="N17">
        <v>660</v>
      </c>
      <c r="O17">
        <v>474</v>
      </c>
      <c r="P17">
        <v>123</v>
      </c>
    </row>
    <row r="18" spans="1:26" x14ac:dyDescent="0.25">
      <c r="A18" s="1" t="s">
        <v>417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0.01</v>
      </c>
      <c r="Z18" s="4">
        <v>0</v>
      </c>
    </row>
    <row r="19" spans="1:26" x14ac:dyDescent="0.25">
      <c r="A19" t="s">
        <v>182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26" x14ac:dyDescent="0.25">
      <c r="A20" s="1" t="s">
        <v>439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4</v>
      </c>
      <c r="X20" s="4">
        <v>0</v>
      </c>
      <c r="Y20" s="4">
        <v>0</v>
      </c>
      <c r="Z20" s="4">
        <v>0</v>
      </c>
    </row>
    <row r="21" spans="1:26" x14ac:dyDescent="0.25">
      <c r="A21" t="s">
        <v>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26" x14ac:dyDescent="0.25">
      <c r="A22" t="s">
        <v>87</v>
      </c>
      <c r="B22">
        <v>36</v>
      </c>
      <c r="C22">
        <v>6</v>
      </c>
      <c r="D22">
        <v>18</v>
      </c>
      <c r="E22">
        <v>12</v>
      </c>
      <c r="F22">
        <v>15</v>
      </c>
      <c r="G22">
        <v>0</v>
      </c>
      <c r="H22">
        <v>3</v>
      </c>
      <c r="I22">
        <v>0</v>
      </c>
      <c r="J22">
        <v>15</v>
      </c>
      <c r="K22">
        <v>12</v>
      </c>
      <c r="L22">
        <v>24</v>
      </c>
      <c r="M22">
        <v>33</v>
      </c>
      <c r="N22">
        <v>18</v>
      </c>
      <c r="O22">
        <v>15</v>
      </c>
      <c r="P22">
        <v>21</v>
      </c>
    </row>
    <row r="23" spans="1:26" x14ac:dyDescent="0.25">
      <c r="A23" t="s">
        <v>311</v>
      </c>
      <c r="B23">
        <v>9</v>
      </c>
      <c r="C23">
        <v>9</v>
      </c>
      <c r="D23">
        <v>18</v>
      </c>
      <c r="E23">
        <v>9</v>
      </c>
      <c r="F23">
        <v>9</v>
      </c>
      <c r="G23">
        <v>0</v>
      </c>
      <c r="H23">
        <v>12</v>
      </c>
      <c r="I23">
        <v>3</v>
      </c>
      <c r="J23">
        <v>9</v>
      </c>
      <c r="K23">
        <v>3</v>
      </c>
      <c r="L23">
        <v>6</v>
      </c>
      <c r="M23">
        <v>33</v>
      </c>
      <c r="N23">
        <v>45</v>
      </c>
      <c r="O23">
        <v>18</v>
      </c>
      <c r="P23">
        <v>21</v>
      </c>
    </row>
    <row r="24" spans="1:26" x14ac:dyDescent="0.25">
      <c r="A24" t="s">
        <v>16</v>
      </c>
      <c r="B24">
        <v>195</v>
      </c>
      <c r="C24">
        <v>75</v>
      </c>
      <c r="D24">
        <v>264</v>
      </c>
      <c r="E24">
        <v>279</v>
      </c>
      <c r="F24">
        <v>228</v>
      </c>
      <c r="G24">
        <v>42</v>
      </c>
      <c r="H24">
        <v>96</v>
      </c>
      <c r="I24">
        <v>30</v>
      </c>
      <c r="J24">
        <v>369</v>
      </c>
      <c r="K24">
        <v>138</v>
      </c>
      <c r="L24">
        <v>252</v>
      </c>
      <c r="M24">
        <v>423</v>
      </c>
      <c r="N24">
        <v>414</v>
      </c>
      <c r="O24">
        <v>741</v>
      </c>
      <c r="P24">
        <v>90</v>
      </c>
    </row>
    <row r="25" spans="1:26" x14ac:dyDescent="0.25">
      <c r="A25" s="1" t="s">
        <v>429</v>
      </c>
      <c r="Q25" s="4">
        <v>6.0000000000000001E-3</v>
      </c>
      <c r="R25" s="4">
        <v>1.4999999999999999E-2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x14ac:dyDescent="0.25">
      <c r="A26" t="s">
        <v>113</v>
      </c>
      <c r="B26">
        <v>3</v>
      </c>
      <c r="C26">
        <v>6</v>
      </c>
      <c r="D26">
        <v>18</v>
      </c>
      <c r="E26">
        <v>3</v>
      </c>
      <c r="F26">
        <v>6</v>
      </c>
      <c r="G26">
        <v>0</v>
      </c>
      <c r="H26">
        <v>0</v>
      </c>
      <c r="I26">
        <v>3</v>
      </c>
      <c r="J26">
        <v>15</v>
      </c>
      <c r="K26">
        <v>3</v>
      </c>
      <c r="L26">
        <v>0</v>
      </c>
      <c r="M26">
        <v>12</v>
      </c>
      <c r="N26">
        <v>9</v>
      </c>
      <c r="O26">
        <v>21</v>
      </c>
      <c r="P26">
        <v>0</v>
      </c>
    </row>
    <row r="27" spans="1:26" x14ac:dyDescent="0.25">
      <c r="A27" t="s">
        <v>69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26" x14ac:dyDescent="0.25">
      <c r="A28" t="s">
        <v>127</v>
      </c>
      <c r="B28">
        <v>282</v>
      </c>
      <c r="C28">
        <v>72</v>
      </c>
      <c r="D28">
        <v>222</v>
      </c>
      <c r="E28">
        <v>306</v>
      </c>
      <c r="F28">
        <v>87</v>
      </c>
      <c r="G28">
        <v>24</v>
      </c>
      <c r="H28">
        <v>63</v>
      </c>
      <c r="I28">
        <v>27</v>
      </c>
      <c r="J28">
        <v>369</v>
      </c>
      <c r="K28">
        <v>87</v>
      </c>
      <c r="L28">
        <v>210</v>
      </c>
      <c r="M28">
        <v>957</v>
      </c>
      <c r="N28">
        <v>1272</v>
      </c>
      <c r="O28">
        <v>615</v>
      </c>
      <c r="P28">
        <v>99</v>
      </c>
    </row>
    <row r="29" spans="1:26" x14ac:dyDescent="0.25">
      <c r="A29" s="1" t="s">
        <v>410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3.5000000000000003E-2</v>
      </c>
      <c r="Z29" s="4">
        <v>0</v>
      </c>
    </row>
    <row r="30" spans="1:26" x14ac:dyDescent="0.25">
      <c r="A30" t="s">
        <v>144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26" x14ac:dyDescent="0.25">
      <c r="A3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26" x14ac:dyDescent="0.25">
      <c r="A32" s="1" t="s">
        <v>385</v>
      </c>
      <c r="Q32" s="4">
        <v>0.01</v>
      </c>
      <c r="R32" s="4">
        <v>0.01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x14ac:dyDescent="0.25">
      <c r="A33" t="s">
        <v>308</v>
      </c>
      <c r="B33">
        <v>729</v>
      </c>
      <c r="C33">
        <v>162</v>
      </c>
      <c r="D33">
        <v>750</v>
      </c>
      <c r="E33">
        <v>1026</v>
      </c>
      <c r="F33">
        <v>732</v>
      </c>
      <c r="G33">
        <v>57</v>
      </c>
      <c r="H33">
        <v>240</v>
      </c>
      <c r="I33">
        <v>123</v>
      </c>
      <c r="J33">
        <v>1326</v>
      </c>
      <c r="K33">
        <v>357</v>
      </c>
      <c r="L33">
        <v>807</v>
      </c>
      <c r="M33">
        <v>1416</v>
      </c>
      <c r="N33">
        <v>1686</v>
      </c>
      <c r="O33">
        <v>2109</v>
      </c>
      <c r="P33">
        <v>162</v>
      </c>
    </row>
    <row r="34" spans="1:26" x14ac:dyDescent="0.25">
      <c r="A34" t="s">
        <v>167</v>
      </c>
      <c r="B34">
        <v>99</v>
      </c>
      <c r="C34">
        <v>51</v>
      </c>
      <c r="D34">
        <v>111</v>
      </c>
      <c r="E34">
        <v>114</v>
      </c>
      <c r="F34">
        <v>72</v>
      </c>
      <c r="G34">
        <v>12</v>
      </c>
      <c r="H34">
        <v>30</v>
      </c>
      <c r="I34">
        <v>15</v>
      </c>
      <c r="J34">
        <v>105</v>
      </c>
      <c r="K34">
        <v>72</v>
      </c>
      <c r="L34">
        <v>72</v>
      </c>
      <c r="M34">
        <v>105</v>
      </c>
      <c r="N34">
        <v>174</v>
      </c>
      <c r="O34">
        <v>123</v>
      </c>
      <c r="P34">
        <v>18</v>
      </c>
    </row>
    <row r="35" spans="1:26" x14ac:dyDescent="0.25">
      <c r="A35" t="s">
        <v>228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6" x14ac:dyDescent="0.25">
      <c r="A36" t="s">
        <v>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26" x14ac:dyDescent="0.25">
      <c r="A37" t="s">
        <v>164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26" x14ac:dyDescent="0.25">
      <c r="A38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26" x14ac:dyDescent="0.25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26" x14ac:dyDescent="0.25">
      <c r="A40" t="s">
        <v>37</v>
      </c>
      <c r="B40">
        <v>231</v>
      </c>
      <c r="C40">
        <v>117</v>
      </c>
      <c r="D40">
        <v>360</v>
      </c>
      <c r="E40">
        <v>438</v>
      </c>
      <c r="F40">
        <v>297</v>
      </c>
      <c r="G40">
        <v>60</v>
      </c>
      <c r="H40">
        <v>99</v>
      </c>
      <c r="I40">
        <v>33</v>
      </c>
      <c r="J40">
        <v>390</v>
      </c>
      <c r="K40">
        <v>117</v>
      </c>
      <c r="L40">
        <v>321</v>
      </c>
      <c r="M40">
        <v>435</v>
      </c>
      <c r="N40">
        <v>453</v>
      </c>
      <c r="O40">
        <v>663</v>
      </c>
      <c r="P40">
        <v>141</v>
      </c>
    </row>
    <row r="41" spans="1:26" x14ac:dyDescent="0.25">
      <c r="A41" t="s">
        <v>279</v>
      </c>
      <c r="B41">
        <v>30</v>
      </c>
      <c r="C41">
        <v>6</v>
      </c>
      <c r="D41">
        <v>45</v>
      </c>
      <c r="E41">
        <v>48</v>
      </c>
      <c r="F41">
        <v>39</v>
      </c>
      <c r="G41">
        <v>6</v>
      </c>
      <c r="H41">
        <v>33</v>
      </c>
      <c r="I41">
        <v>6</v>
      </c>
      <c r="J41">
        <v>51</v>
      </c>
      <c r="K41">
        <v>3</v>
      </c>
      <c r="L41">
        <v>48</v>
      </c>
      <c r="M41">
        <v>60</v>
      </c>
      <c r="N41">
        <v>81</v>
      </c>
      <c r="O41">
        <v>90</v>
      </c>
      <c r="P41">
        <v>18</v>
      </c>
    </row>
    <row r="42" spans="1:26" x14ac:dyDescent="0.25">
      <c r="A42" s="1" t="s">
        <v>433</v>
      </c>
      <c r="Q42" s="4">
        <v>0.01</v>
      </c>
      <c r="R42" s="4">
        <v>0.01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x14ac:dyDescent="0.25">
      <c r="A43" s="1" t="s">
        <v>423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0.7</v>
      </c>
      <c r="W43" s="4">
        <v>0</v>
      </c>
      <c r="X43" s="4">
        <v>0</v>
      </c>
      <c r="Y43" s="4">
        <v>0</v>
      </c>
      <c r="Z43" s="4">
        <v>0</v>
      </c>
    </row>
    <row r="44" spans="1:26" x14ac:dyDescent="0.25">
      <c r="A44" t="s">
        <v>272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26" x14ac:dyDescent="0.25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26" x14ac:dyDescent="0.25">
      <c r="A46" s="1" t="s">
        <v>449</v>
      </c>
      <c r="Q46" s="4">
        <v>5.0000000000000001E-3</v>
      </c>
      <c r="R46" s="4">
        <v>0.02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x14ac:dyDescent="0.25">
      <c r="A47" t="s">
        <v>284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26" x14ac:dyDescent="0.25">
      <c r="A48" s="1" t="s">
        <v>459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4</v>
      </c>
      <c r="X48" s="4">
        <v>0</v>
      </c>
      <c r="Y48" s="4">
        <v>0</v>
      </c>
      <c r="Z48" s="4">
        <v>0</v>
      </c>
    </row>
    <row r="49" spans="1:26" x14ac:dyDescent="0.25">
      <c r="A49" s="1" t="s">
        <v>384</v>
      </c>
      <c r="Q49" s="4">
        <v>0.01</v>
      </c>
      <c r="R49" s="4">
        <v>0.02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x14ac:dyDescent="0.25">
      <c r="A50" s="1" t="s">
        <v>404</v>
      </c>
      <c r="Q50" s="4">
        <v>6.0000000000000001E-3</v>
      </c>
      <c r="R50" s="4">
        <v>1.4999999999999999E-2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x14ac:dyDescent="0.25">
      <c r="A51" t="s">
        <v>41</v>
      </c>
      <c r="B51">
        <v>480</v>
      </c>
      <c r="C51">
        <v>150</v>
      </c>
      <c r="D51">
        <v>573</v>
      </c>
      <c r="E51">
        <f>1119+3</f>
        <v>1122</v>
      </c>
      <c r="F51">
        <v>528</v>
      </c>
      <c r="G51">
        <v>75</v>
      </c>
      <c r="H51">
        <v>219</v>
      </c>
      <c r="I51">
        <v>102</v>
      </c>
      <c r="J51">
        <v>1083</v>
      </c>
      <c r="K51">
        <v>267</v>
      </c>
      <c r="L51">
        <f>639+3</f>
        <v>642</v>
      </c>
      <c r="M51">
        <v>957</v>
      </c>
      <c r="N51">
        <v>1104</v>
      </c>
      <c r="O51">
        <v>1818</v>
      </c>
      <c r="P51">
        <v>153</v>
      </c>
    </row>
    <row r="52" spans="1:26" x14ac:dyDescent="0.25">
      <c r="A52" s="1" t="s">
        <v>380</v>
      </c>
      <c r="Q52" s="4">
        <v>0</v>
      </c>
      <c r="R52" s="4">
        <v>0</v>
      </c>
      <c r="S52" s="4">
        <f>1/18</f>
        <v>5.5555555555555552E-2</v>
      </c>
      <c r="T52" s="4">
        <f>1/15</f>
        <v>6.6666666666666666E-2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x14ac:dyDescent="0.25">
      <c r="A53" s="1" t="s">
        <v>445</v>
      </c>
      <c r="Q53" s="4">
        <v>1.2E-2</v>
      </c>
      <c r="R53" s="4">
        <v>2.5000000000000001E-2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x14ac:dyDescent="0.25">
      <c r="A54" t="s">
        <v>190</v>
      </c>
      <c r="B54">
        <v>0</v>
      </c>
      <c r="C54">
        <v>3</v>
      </c>
      <c r="D54">
        <v>9</v>
      </c>
      <c r="E54">
        <v>24</v>
      </c>
      <c r="F54">
        <v>15</v>
      </c>
      <c r="G54">
        <v>0</v>
      </c>
      <c r="H54">
        <v>12</v>
      </c>
      <c r="I54">
        <v>6</v>
      </c>
      <c r="J54">
        <v>30</v>
      </c>
      <c r="K54">
        <v>15</v>
      </c>
      <c r="L54">
        <v>6</v>
      </c>
      <c r="M54">
        <v>6</v>
      </c>
      <c r="N54">
        <v>21</v>
      </c>
      <c r="O54">
        <v>24</v>
      </c>
      <c r="P54">
        <v>0</v>
      </c>
    </row>
    <row r="55" spans="1:26" x14ac:dyDescent="0.25">
      <c r="A55" s="1" t="s">
        <v>386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0.4</v>
      </c>
      <c r="Y55" s="4">
        <v>0</v>
      </c>
      <c r="Z55" s="4">
        <v>0</v>
      </c>
    </row>
    <row r="56" spans="1:26" x14ac:dyDescent="0.25">
      <c r="A56" t="s">
        <v>220</v>
      </c>
      <c r="B56">
        <v>1083</v>
      </c>
      <c r="C56">
        <v>357</v>
      </c>
      <c r="D56">
        <v>1101</v>
      </c>
      <c r="E56">
        <v>1860</v>
      </c>
      <c r="F56">
        <v>876</v>
      </c>
      <c r="G56">
        <v>201</v>
      </c>
      <c r="H56">
        <v>435</v>
      </c>
      <c r="I56">
        <v>267</v>
      </c>
      <c r="J56">
        <v>2367</v>
      </c>
      <c r="K56">
        <v>462</v>
      </c>
      <c r="L56">
        <v>1131</v>
      </c>
      <c r="M56">
        <v>2049</v>
      </c>
      <c r="N56">
        <v>2952</v>
      </c>
      <c r="O56">
        <v>2436</v>
      </c>
      <c r="P56">
        <v>324</v>
      </c>
    </row>
    <row r="57" spans="1:26" x14ac:dyDescent="0.25">
      <c r="A57" t="s">
        <v>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26" x14ac:dyDescent="0.25">
      <c r="A58" t="s">
        <v>341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26" x14ac:dyDescent="0.25">
      <c r="A59" s="1" t="s">
        <v>460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0.25</v>
      </c>
      <c r="Z59" s="4">
        <v>0</v>
      </c>
    </row>
    <row r="60" spans="1:26" x14ac:dyDescent="0.25">
      <c r="A60" t="s">
        <v>123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26" x14ac:dyDescent="0.25">
      <c r="A61" s="1" t="s">
        <v>430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0.04</v>
      </c>
      <c r="Z61" s="4">
        <v>0</v>
      </c>
    </row>
    <row r="62" spans="1:26" x14ac:dyDescent="0.25">
      <c r="A62" t="s">
        <v>26</v>
      </c>
      <c r="B62">
        <v>21</v>
      </c>
      <c r="C62">
        <v>0</v>
      </c>
      <c r="D62">
        <v>18</v>
      </c>
      <c r="E62">
        <v>21</v>
      </c>
      <c r="F62">
        <v>24</v>
      </c>
      <c r="G62">
        <v>0</v>
      </c>
      <c r="H62">
        <v>6</v>
      </c>
      <c r="I62">
        <v>0</v>
      </c>
      <c r="J62">
        <v>21</v>
      </c>
      <c r="K62">
        <v>18</v>
      </c>
      <c r="L62">
        <v>18</v>
      </c>
      <c r="M62">
        <v>27</v>
      </c>
      <c r="N62">
        <v>27</v>
      </c>
      <c r="O62">
        <v>21</v>
      </c>
      <c r="P62">
        <v>12</v>
      </c>
    </row>
    <row r="63" spans="1:26" x14ac:dyDescent="0.25">
      <c r="A63" t="s">
        <v>99</v>
      </c>
      <c r="B63">
        <v>9</v>
      </c>
      <c r="C63">
        <v>9</v>
      </c>
      <c r="D63">
        <v>27</v>
      </c>
      <c r="E63">
        <v>30</v>
      </c>
      <c r="F63">
        <v>3</v>
      </c>
      <c r="G63">
        <v>3</v>
      </c>
      <c r="H63">
        <v>6</v>
      </c>
      <c r="I63">
        <v>6</v>
      </c>
      <c r="J63">
        <v>63</v>
      </c>
      <c r="K63">
        <v>9</v>
      </c>
      <c r="L63">
        <v>9</v>
      </c>
      <c r="M63">
        <v>81</v>
      </c>
      <c r="N63">
        <v>57</v>
      </c>
      <c r="O63">
        <v>33</v>
      </c>
      <c r="P63">
        <v>6</v>
      </c>
    </row>
    <row r="64" spans="1:26" x14ac:dyDescent="0.25">
      <c r="A64" t="s">
        <v>187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26" x14ac:dyDescent="0.2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26" x14ac:dyDescent="0.25">
      <c r="A66" t="s">
        <v>320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26" x14ac:dyDescent="0.25">
      <c r="A67" t="s">
        <v>83</v>
      </c>
      <c r="B67">
        <v>0</v>
      </c>
      <c r="C67">
        <v>0</v>
      </c>
      <c r="D67">
        <v>6</v>
      </c>
      <c r="E67">
        <v>0</v>
      </c>
      <c r="F67">
        <v>0</v>
      </c>
      <c r="G67">
        <v>3</v>
      </c>
      <c r="H67">
        <v>0</v>
      </c>
      <c r="I67">
        <v>0</v>
      </c>
      <c r="J67">
        <v>9</v>
      </c>
      <c r="K67">
        <v>3</v>
      </c>
      <c r="L67">
        <v>0</v>
      </c>
      <c r="M67">
        <v>0</v>
      </c>
      <c r="N67">
        <v>3</v>
      </c>
      <c r="O67">
        <v>3</v>
      </c>
      <c r="P67">
        <v>0</v>
      </c>
    </row>
    <row r="68" spans="1:26" x14ac:dyDescent="0.25">
      <c r="A68" t="s">
        <v>349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26" x14ac:dyDescent="0.25">
      <c r="A69" t="s">
        <v>259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26" x14ac:dyDescent="0.25">
      <c r="A70" t="s">
        <v>301</v>
      </c>
      <c r="B70">
        <v>33</v>
      </c>
      <c r="C70">
        <v>0</v>
      </c>
      <c r="D70">
        <v>21</v>
      </c>
      <c r="E70">
        <v>27</v>
      </c>
      <c r="F70">
        <v>24</v>
      </c>
      <c r="G70">
        <v>12</v>
      </c>
      <c r="H70">
        <v>12</v>
      </c>
      <c r="I70">
        <v>0</v>
      </c>
      <c r="J70">
        <v>60</v>
      </c>
      <c r="K70">
        <v>21</v>
      </c>
      <c r="L70">
        <v>39</v>
      </c>
      <c r="M70">
        <v>63</v>
      </c>
      <c r="N70">
        <v>81</v>
      </c>
      <c r="O70">
        <v>51</v>
      </c>
      <c r="P70">
        <v>3</v>
      </c>
    </row>
    <row r="71" spans="1:26" x14ac:dyDescent="0.25">
      <c r="A71" t="s">
        <v>76</v>
      </c>
      <c r="B71">
        <v>117</v>
      </c>
      <c r="C71">
        <v>126</v>
      </c>
      <c r="D71">
        <v>102</v>
      </c>
      <c r="E71">
        <v>117</v>
      </c>
      <c r="F71">
        <v>39</v>
      </c>
      <c r="G71">
        <v>12</v>
      </c>
      <c r="H71">
        <v>42</v>
      </c>
      <c r="I71">
        <v>36</v>
      </c>
      <c r="J71">
        <v>132</v>
      </c>
      <c r="K71">
        <v>33</v>
      </c>
      <c r="L71">
        <v>114</v>
      </c>
      <c r="M71">
        <v>246</v>
      </c>
      <c r="N71">
        <v>288</v>
      </c>
      <c r="O71">
        <v>165</v>
      </c>
      <c r="P71">
        <v>105</v>
      </c>
    </row>
    <row r="72" spans="1:26" x14ac:dyDescent="0.25">
      <c r="A72" t="s">
        <v>49</v>
      </c>
      <c r="B72">
        <v>54</v>
      </c>
      <c r="C72">
        <v>33</v>
      </c>
      <c r="D72">
        <v>87</v>
      </c>
      <c r="E72">
        <v>75</v>
      </c>
      <c r="F72">
        <v>51</v>
      </c>
      <c r="G72">
        <v>6</v>
      </c>
      <c r="H72">
        <v>12</v>
      </c>
      <c r="I72">
        <v>0</v>
      </c>
      <c r="J72">
        <v>75</v>
      </c>
      <c r="K72">
        <v>45</v>
      </c>
      <c r="L72">
        <v>60</v>
      </c>
      <c r="M72">
        <v>87</v>
      </c>
      <c r="N72">
        <v>111</v>
      </c>
      <c r="O72">
        <v>249</v>
      </c>
      <c r="P72">
        <v>51</v>
      </c>
    </row>
    <row r="73" spans="1:26" x14ac:dyDescent="0.25">
      <c r="A73" s="1" t="s">
        <v>441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8</v>
      </c>
      <c r="X73" s="4">
        <v>0</v>
      </c>
      <c r="Y73" s="4">
        <v>0</v>
      </c>
      <c r="Z73" s="4">
        <v>0</v>
      </c>
    </row>
    <row r="74" spans="1:26" x14ac:dyDescent="0.25">
      <c r="A74" t="s">
        <v>240</v>
      </c>
      <c r="B74">
        <v>516</v>
      </c>
      <c r="C74">
        <v>213</v>
      </c>
      <c r="D74">
        <v>483</v>
      </c>
      <c r="E74">
        <v>966</v>
      </c>
      <c r="F74">
        <v>351</v>
      </c>
      <c r="G74">
        <v>90</v>
      </c>
      <c r="H74">
        <v>171</v>
      </c>
      <c r="I74">
        <v>72</v>
      </c>
      <c r="J74">
        <v>1242</v>
      </c>
      <c r="K74">
        <v>198</v>
      </c>
      <c r="L74">
        <v>402</v>
      </c>
      <c r="M74">
        <v>780</v>
      </c>
      <c r="N74">
        <v>891</v>
      </c>
      <c r="O74">
        <v>1224</v>
      </c>
      <c r="P74">
        <v>117</v>
      </c>
    </row>
    <row r="75" spans="1:26" x14ac:dyDescent="0.25">
      <c r="A75" s="1" t="s">
        <v>424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0.05</v>
      </c>
      <c r="Z75" s="4">
        <v>0</v>
      </c>
    </row>
    <row r="76" spans="1:26" x14ac:dyDescent="0.25">
      <c r="A76" s="1" t="s">
        <v>450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0.01</v>
      </c>
      <c r="Z76" s="4">
        <v>0</v>
      </c>
    </row>
    <row r="77" spans="1:26" x14ac:dyDescent="0.25">
      <c r="A77" t="s">
        <v>153</v>
      </c>
      <c r="B77">
        <v>51</v>
      </c>
      <c r="C77">
        <v>12</v>
      </c>
      <c r="D77">
        <v>33</v>
      </c>
      <c r="E77">
        <v>33</v>
      </c>
      <c r="F77">
        <v>27</v>
      </c>
      <c r="G77">
        <v>15</v>
      </c>
      <c r="H77">
        <v>24</v>
      </c>
      <c r="I77">
        <v>51</v>
      </c>
      <c r="J77">
        <v>39</v>
      </c>
      <c r="K77">
        <v>33</v>
      </c>
      <c r="L77">
        <v>36</v>
      </c>
      <c r="M77">
        <v>42</v>
      </c>
      <c r="N77">
        <v>45</v>
      </c>
      <c r="O77">
        <v>39</v>
      </c>
      <c r="P77">
        <v>0</v>
      </c>
    </row>
    <row r="78" spans="1:26" x14ac:dyDescent="0.25">
      <c r="A78" t="s">
        <v>275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26" x14ac:dyDescent="0.25">
      <c r="A79" t="s">
        <v>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26" x14ac:dyDescent="0.25">
      <c r="A80" t="s">
        <v>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26" x14ac:dyDescent="0.25">
      <c r="A81" t="s">
        <v>198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26" x14ac:dyDescent="0.25">
      <c r="A82" t="s">
        <v>203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26" x14ac:dyDescent="0.25">
      <c r="A83" s="1" t="s">
        <v>381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0.03</v>
      </c>
      <c r="Z83" s="4">
        <v>0</v>
      </c>
    </row>
    <row r="84" spans="1:26" x14ac:dyDescent="0.25">
      <c r="A84" t="s">
        <v>340</v>
      </c>
      <c r="B84">
        <v>3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9</v>
      </c>
      <c r="N84">
        <v>9</v>
      </c>
      <c r="O84">
        <v>0</v>
      </c>
      <c r="P84">
        <v>6</v>
      </c>
    </row>
    <row r="85" spans="1:26" x14ac:dyDescent="0.25">
      <c r="A85" t="s">
        <v>174</v>
      </c>
      <c r="B85">
        <v>144</v>
      </c>
      <c r="C85">
        <v>36</v>
      </c>
      <c r="D85">
        <v>282</v>
      </c>
      <c r="E85">
        <v>321</v>
      </c>
      <c r="F85">
        <v>84</v>
      </c>
      <c r="G85">
        <v>30</v>
      </c>
      <c r="H85">
        <v>60</v>
      </c>
      <c r="I85">
        <v>24</v>
      </c>
      <c r="J85">
        <v>336</v>
      </c>
      <c r="K85">
        <v>15</v>
      </c>
      <c r="L85">
        <v>162</v>
      </c>
      <c r="M85">
        <v>228</v>
      </c>
      <c r="N85">
        <v>270</v>
      </c>
      <c r="O85">
        <v>486</v>
      </c>
      <c r="P85">
        <v>51</v>
      </c>
    </row>
    <row r="86" spans="1:26" x14ac:dyDescent="0.25">
      <c r="A86" s="1" t="s">
        <v>468</v>
      </c>
      <c r="Q86" s="4">
        <v>1.2200000000000001E-2</v>
      </c>
      <c r="R86" s="4">
        <v>2.2200000000000001E-2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x14ac:dyDescent="0.25">
      <c r="A87" t="s">
        <v>114</v>
      </c>
      <c r="B87">
        <v>27</v>
      </c>
      <c r="C87">
        <v>9</v>
      </c>
      <c r="D87">
        <v>36</v>
      </c>
      <c r="E87">
        <v>39</v>
      </c>
      <c r="F87">
        <v>33</v>
      </c>
      <c r="G87">
        <v>0</v>
      </c>
      <c r="H87">
        <v>3</v>
      </c>
      <c r="I87">
        <v>12</v>
      </c>
      <c r="J87">
        <v>30</v>
      </c>
      <c r="K87">
        <v>36</v>
      </c>
      <c r="L87">
        <v>36</v>
      </c>
      <c r="M87">
        <v>33</v>
      </c>
      <c r="N87">
        <v>36</v>
      </c>
      <c r="O87">
        <v>33</v>
      </c>
      <c r="P87">
        <v>27</v>
      </c>
    </row>
    <row r="88" spans="1:26" x14ac:dyDescent="0.25">
      <c r="A88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26" x14ac:dyDescent="0.25">
      <c r="A89" s="1" t="s">
        <v>396</v>
      </c>
      <c r="Q89" s="4">
        <v>0.01</v>
      </c>
      <c r="R89" s="4">
        <v>0.02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x14ac:dyDescent="0.25">
      <c r="A90" s="1" t="s">
        <v>451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x14ac:dyDescent="0.25">
      <c r="A91" s="1" t="s">
        <v>387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4</v>
      </c>
      <c r="X91" s="4">
        <v>0</v>
      </c>
      <c r="Y91" s="4">
        <v>0</v>
      </c>
      <c r="Z91" s="4">
        <v>0</v>
      </c>
    </row>
    <row r="92" spans="1:26" x14ac:dyDescent="0.25">
      <c r="A92" t="s">
        <v>100</v>
      </c>
      <c r="B92">
        <v>117</v>
      </c>
      <c r="C92">
        <v>42</v>
      </c>
      <c r="D92">
        <v>111</v>
      </c>
      <c r="E92">
        <v>114</v>
      </c>
      <c r="F92">
        <v>87</v>
      </c>
      <c r="G92">
        <v>15</v>
      </c>
      <c r="H92">
        <v>57</v>
      </c>
      <c r="I92">
        <v>9</v>
      </c>
      <c r="J92">
        <v>129</v>
      </c>
      <c r="K92">
        <v>90</v>
      </c>
      <c r="L92">
        <v>147</v>
      </c>
      <c r="M92">
        <v>198</v>
      </c>
      <c r="N92">
        <v>207</v>
      </c>
      <c r="O92">
        <v>153</v>
      </c>
      <c r="P92">
        <v>51</v>
      </c>
    </row>
    <row r="93" spans="1:26" x14ac:dyDescent="0.25">
      <c r="A93" s="1" t="s">
        <v>452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0.02</v>
      </c>
      <c r="Z93" s="4">
        <v>0</v>
      </c>
    </row>
    <row r="94" spans="1:26" x14ac:dyDescent="0.25">
      <c r="A94" t="s">
        <v>277</v>
      </c>
      <c r="B94">
        <v>6</v>
      </c>
      <c r="C94">
        <v>0</v>
      </c>
      <c r="D94">
        <v>9</v>
      </c>
      <c r="E94">
        <v>9</v>
      </c>
      <c r="F94">
        <v>3</v>
      </c>
      <c r="G94">
        <v>0</v>
      </c>
      <c r="H94">
        <v>0</v>
      </c>
      <c r="I94">
        <v>0</v>
      </c>
      <c r="J94">
        <v>3</v>
      </c>
      <c r="K94">
        <v>0</v>
      </c>
      <c r="L94">
        <v>9</v>
      </c>
      <c r="M94">
        <v>9</v>
      </c>
      <c r="N94">
        <v>12</v>
      </c>
      <c r="O94">
        <v>12</v>
      </c>
      <c r="P94">
        <v>6</v>
      </c>
    </row>
    <row r="95" spans="1:26" x14ac:dyDescent="0.25">
      <c r="A95" t="s">
        <v>154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</v>
      </c>
      <c r="K95">
        <v>0</v>
      </c>
      <c r="L95">
        <v>9</v>
      </c>
      <c r="M95">
        <v>6</v>
      </c>
      <c r="N95">
        <v>6</v>
      </c>
      <c r="O95">
        <v>3</v>
      </c>
      <c r="P95">
        <v>0</v>
      </c>
    </row>
    <row r="96" spans="1:26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26" x14ac:dyDescent="0.25">
      <c r="A97" t="s">
        <v>300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26" x14ac:dyDescent="0.25">
      <c r="A98" t="s">
        <v>306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26" x14ac:dyDescent="0.25">
      <c r="A99" s="1" t="s">
        <v>411</v>
      </c>
      <c r="Q99" s="4">
        <v>1.2E-2</v>
      </c>
      <c r="R99" s="4">
        <v>2.8000000000000001E-2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x14ac:dyDescent="0.25">
      <c r="A100" t="s">
        <v>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26" x14ac:dyDescent="0.25">
      <c r="A101" s="1" t="s">
        <v>370</v>
      </c>
      <c r="Q101" s="4">
        <v>0</v>
      </c>
      <c r="R101" s="4">
        <v>0</v>
      </c>
      <c r="S101" s="4">
        <f>1/25</f>
        <v>0.04</v>
      </c>
      <c r="T101" s="4">
        <f>1/15</f>
        <v>6.6666666666666666E-2</v>
      </c>
      <c r="U101" s="4">
        <v>0</v>
      </c>
      <c r="V101" s="4">
        <v>0</v>
      </c>
      <c r="W101" s="4">
        <v>4</v>
      </c>
      <c r="X101" s="4">
        <v>0</v>
      </c>
      <c r="Y101" s="4">
        <v>0</v>
      </c>
      <c r="Z101" s="4">
        <v>0</v>
      </c>
    </row>
    <row r="102" spans="1:26" x14ac:dyDescent="0.25">
      <c r="A102" s="1" t="s">
        <v>355</v>
      </c>
      <c r="Q102" s="4">
        <v>0</v>
      </c>
      <c r="R102" s="4">
        <v>0</v>
      </c>
      <c r="S102" s="4">
        <f>1/30</f>
        <v>3.3333333333333333E-2</v>
      </c>
      <c r="T102" s="4">
        <f>1/15</f>
        <v>6.6666666666666666E-2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x14ac:dyDescent="0.25">
      <c r="A103" s="1" t="s">
        <v>371</v>
      </c>
      <c r="Q103" s="4">
        <v>0</v>
      </c>
      <c r="R103" s="4">
        <v>0</v>
      </c>
      <c r="S103" s="4">
        <f>1/23</f>
        <v>4.3478260869565216E-2</v>
      </c>
      <c r="T103" s="4">
        <f>1/11</f>
        <v>9.0909090909090912E-2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x14ac:dyDescent="0.25">
      <c r="A104" t="s">
        <v>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26" x14ac:dyDescent="0.25">
      <c r="A105" t="s">
        <v>129</v>
      </c>
      <c r="B105">
        <v>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</row>
    <row r="106" spans="1:26" x14ac:dyDescent="0.25">
      <c r="A106" t="s">
        <v>285</v>
      </c>
      <c r="B106">
        <v>33</v>
      </c>
      <c r="C106">
        <v>36</v>
      </c>
      <c r="D106">
        <v>30</v>
      </c>
      <c r="E106">
        <v>9</v>
      </c>
      <c r="F106">
        <v>9</v>
      </c>
      <c r="G106">
        <v>6</v>
      </c>
      <c r="H106">
        <v>6</v>
      </c>
      <c r="I106">
        <v>0</v>
      </c>
      <c r="J106">
        <v>9</v>
      </c>
      <c r="K106">
        <v>6</v>
      </c>
      <c r="L106">
        <v>39</v>
      </c>
      <c r="M106">
        <v>42</v>
      </c>
      <c r="N106">
        <v>30</v>
      </c>
      <c r="O106">
        <v>21</v>
      </c>
      <c r="P106">
        <v>36</v>
      </c>
    </row>
    <row r="107" spans="1:26" x14ac:dyDescent="0.25">
      <c r="A107" t="s">
        <v>226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</v>
      </c>
      <c r="N107">
        <v>21</v>
      </c>
      <c r="O107">
        <v>0</v>
      </c>
      <c r="P107">
        <v>0</v>
      </c>
    </row>
    <row r="108" spans="1:26" x14ac:dyDescent="0.25">
      <c r="A108" t="s">
        <v>271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26" x14ac:dyDescent="0.25">
      <c r="A109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26" x14ac:dyDescent="0.25">
      <c r="A110" t="s">
        <v>134</v>
      </c>
      <c r="B110">
        <v>0</v>
      </c>
      <c r="C110">
        <v>3</v>
      </c>
      <c r="D110">
        <v>6</v>
      </c>
      <c r="E110">
        <v>3</v>
      </c>
      <c r="F110">
        <v>3</v>
      </c>
      <c r="G110">
        <v>0</v>
      </c>
      <c r="H110">
        <v>3</v>
      </c>
      <c r="I110">
        <v>0</v>
      </c>
      <c r="J110">
        <v>3</v>
      </c>
      <c r="K110">
        <v>9</v>
      </c>
      <c r="L110">
        <v>3</v>
      </c>
      <c r="M110">
        <v>3</v>
      </c>
      <c r="N110">
        <v>6</v>
      </c>
      <c r="O110">
        <v>3</v>
      </c>
      <c r="P110">
        <v>3</v>
      </c>
    </row>
    <row r="111" spans="1:26" x14ac:dyDescent="0.25">
      <c r="A111" t="s">
        <v>242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26" x14ac:dyDescent="0.25">
      <c r="A112" s="1" t="s">
        <v>382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0.02</v>
      </c>
      <c r="Z112" s="4">
        <v>0</v>
      </c>
    </row>
    <row r="113" spans="1:26" x14ac:dyDescent="0.25">
      <c r="A113" t="s">
        <v>61</v>
      </c>
      <c r="B113">
        <v>48</v>
      </c>
      <c r="C113">
        <v>18</v>
      </c>
      <c r="D113">
        <v>51</v>
      </c>
      <c r="E113">
        <v>51</v>
      </c>
      <c r="F113">
        <v>30</v>
      </c>
      <c r="G113">
        <v>12</v>
      </c>
      <c r="H113">
        <v>27</v>
      </c>
      <c r="I113">
        <v>0</v>
      </c>
      <c r="J113">
        <v>48</v>
      </c>
      <c r="K113">
        <v>24</v>
      </c>
      <c r="L113">
        <v>42</v>
      </c>
      <c r="M113">
        <v>135</v>
      </c>
      <c r="N113">
        <v>120</v>
      </c>
      <c r="O113">
        <v>108</v>
      </c>
      <c r="P113">
        <v>33</v>
      </c>
    </row>
    <row r="114" spans="1:26" x14ac:dyDescent="0.25">
      <c r="A114" t="s">
        <v>155</v>
      </c>
      <c r="B114">
        <v>3</v>
      </c>
      <c r="C114">
        <v>3</v>
      </c>
      <c r="D114">
        <v>3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3</v>
      </c>
      <c r="K114">
        <v>3</v>
      </c>
      <c r="L114">
        <v>12</v>
      </c>
      <c r="M114">
        <v>3</v>
      </c>
      <c r="N114">
        <v>3</v>
      </c>
      <c r="O114">
        <v>3</v>
      </c>
      <c r="P114">
        <v>0</v>
      </c>
    </row>
    <row r="115" spans="1:26" x14ac:dyDescent="0.25">
      <c r="A115" s="1" t="s">
        <v>425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3.5000000000000003E-2</v>
      </c>
      <c r="Z115" s="4">
        <v>0</v>
      </c>
    </row>
    <row r="116" spans="1:26" x14ac:dyDescent="0.25">
      <c r="A116" s="1" t="s">
        <v>388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0.06</v>
      </c>
      <c r="Z116" s="4">
        <v>0</v>
      </c>
    </row>
    <row r="117" spans="1:26" x14ac:dyDescent="0.25">
      <c r="A117" t="s">
        <v>150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26" x14ac:dyDescent="0.25">
      <c r="A118" t="s">
        <v>161</v>
      </c>
      <c r="B118">
        <v>0</v>
      </c>
      <c r="C118">
        <v>3</v>
      </c>
      <c r="D118">
        <v>6</v>
      </c>
      <c r="E118">
        <v>6</v>
      </c>
      <c r="F118">
        <v>12</v>
      </c>
      <c r="G118">
        <v>0</v>
      </c>
      <c r="H118">
        <v>9</v>
      </c>
      <c r="I118">
        <v>15</v>
      </c>
      <c r="J118">
        <v>9</v>
      </c>
      <c r="K118">
        <v>18</v>
      </c>
      <c r="L118">
        <v>12</v>
      </c>
      <c r="M118">
        <v>0</v>
      </c>
      <c r="N118">
        <v>15</v>
      </c>
      <c r="O118">
        <v>21</v>
      </c>
      <c r="P118">
        <v>0</v>
      </c>
    </row>
    <row r="119" spans="1:26" x14ac:dyDescent="0.25">
      <c r="A119" t="s">
        <v>160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26" x14ac:dyDescent="0.25">
      <c r="A120" s="1" t="s">
        <v>453</v>
      </c>
      <c r="Q120" s="4">
        <v>0.01</v>
      </c>
      <c r="R120" s="4">
        <v>0.01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0.63</v>
      </c>
      <c r="Y120" s="4">
        <v>0</v>
      </c>
      <c r="Z120" s="4">
        <v>0</v>
      </c>
    </row>
    <row r="121" spans="1:26" x14ac:dyDescent="0.25">
      <c r="A121" t="s">
        <v>80</v>
      </c>
      <c r="B121">
        <v>0</v>
      </c>
      <c r="C121">
        <v>0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</row>
    <row r="122" spans="1:26" x14ac:dyDescent="0.25">
      <c r="A122" s="1" t="s">
        <v>389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x14ac:dyDescent="0.25">
      <c r="A123" t="s">
        <v>172</v>
      </c>
      <c r="B123">
        <v>6</v>
      </c>
      <c r="C123">
        <v>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</v>
      </c>
      <c r="M123">
        <v>3</v>
      </c>
      <c r="N123">
        <v>9</v>
      </c>
      <c r="O123">
        <v>0</v>
      </c>
      <c r="P123">
        <v>6</v>
      </c>
    </row>
    <row r="124" spans="1:26" x14ac:dyDescent="0.25">
      <c r="A124" t="s">
        <v>139</v>
      </c>
      <c r="B124">
        <v>3</v>
      </c>
      <c r="C124">
        <v>3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</v>
      </c>
      <c r="K124">
        <v>3</v>
      </c>
      <c r="L124">
        <v>9</v>
      </c>
      <c r="M124">
        <v>48</v>
      </c>
      <c r="N124">
        <v>54</v>
      </c>
      <c r="O124">
        <v>33</v>
      </c>
      <c r="P124">
        <v>30</v>
      </c>
    </row>
    <row r="125" spans="1:26" x14ac:dyDescent="0.25">
      <c r="A125" s="1" t="s">
        <v>363</v>
      </c>
      <c r="Q125" s="4">
        <v>0</v>
      </c>
      <c r="R125" s="4">
        <v>0</v>
      </c>
      <c r="S125" s="4">
        <f>1/30</f>
        <v>3.3333333333333333E-2</v>
      </c>
      <c r="T125" s="4">
        <f>1/10</f>
        <v>0.1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x14ac:dyDescent="0.25">
      <c r="A126" s="1" t="s">
        <v>368</v>
      </c>
      <c r="Q126" s="4">
        <v>0</v>
      </c>
      <c r="R126" s="4">
        <v>0</v>
      </c>
      <c r="S126" s="4">
        <f>1/25</f>
        <v>0.04</v>
      </c>
      <c r="T126" s="4">
        <f>1/15</f>
        <v>6.6666666666666666E-2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x14ac:dyDescent="0.25">
      <c r="A127" s="1" t="s">
        <v>369</v>
      </c>
      <c r="Q127" s="4">
        <v>0</v>
      </c>
      <c r="R127" s="4">
        <v>0</v>
      </c>
      <c r="S127" s="4">
        <f>1/25</f>
        <v>0.04</v>
      </c>
      <c r="T127" s="4">
        <f>1/15</f>
        <v>6.6666666666666666E-2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x14ac:dyDescent="0.25">
      <c r="A128" t="s">
        <v>77</v>
      </c>
      <c r="B128">
        <v>3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3</v>
      </c>
      <c r="N128">
        <v>3</v>
      </c>
      <c r="O128">
        <v>0</v>
      </c>
      <c r="P128">
        <v>0</v>
      </c>
    </row>
    <row r="129" spans="1:26" x14ac:dyDescent="0.25">
      <c r="A129" t="s">
        <v>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26" x14ac:dyDescent="0.25">
      <c r="A130" t="s">
        <v>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26" x14ac:dyDescent="0.25">
      <c r="A131" t="s">
        <v>328</v>
      </c>
      <c r="B131">
        <v>3</v>
      </c>
      <c r="C131">
        <v>0</v>
      </c>
      <c r="D131">
        <v>6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6</v>
      </c>
      <c r="N131">
        <v>9</v>
      </c>
      <c r="O131">
        <v>0</v>
      </c>
      <c r="P131">
        <v>6</v>
      </c>
    </row>
    <row r="132" spans="1:26" x14ac:dyDescent="0.25">
      <c r="A132" t="s">
        <v>149</v>
      </c>
      <c r="B132">
        <v>6</v>
      </c>
      <c r="C132">
        <v>0</v>
      </c>
      <c r="D132">
        <v>3</v>
      </c>
      <c r="E132">
        <v>6</v>
      </c>
      <c r="F132">
        <v>3</v>
      </c>
      <c r="G132">
        <v>0</v>
      </c>
      <c r="H132">
        <v>6</v>
      </c>
      <c r="I132">
        <v>0</v>
      </c>
      <c r="J132">
        <v>3</v>
      </c>
      <c r="K132">
        <v>3</v>
      </c>
      <c r="L132">
        <v>3</v>
      </c>
      <c r="M132">
        <v>6</v>
      </c>
      <c r="N132">
        <v>9</v>
      </c>
      <c r="O132">
        <v>3</v>
      </c>
      <c r="P132">
        <v>0</v>
      </c>
    </row>
    <row r="133" spans="1:26" x14ac:dyDescent="0.25">
      <c r="A133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26" x14ac:dyDescent="0.25">
      <c r="A134" t="s">
        <v>247</v>
      </c>
      <c r="B134">
        <v>3</v>
      </c>
      <c r="C134">
        <v>3</v>
      </c>
      <c r="D134">
        <v>0</v>
      </c>
      <c r="E134">
        <v>3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21</v>
      </c>
      <c r="O134">
        <v>0</v>
      </c>
      <c r="P134">
        <v>0</v>
      </c>
    </row>
    <row r="135" spans="1:26" x14ac:dyDescent="0.25">
      <c r="A135" t="s">
        <v>184</v>
      </c>
      <c r="B135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9</v>
      </c>
      <c r="N135">
        <v>0</v>
      </c>
      <c r="O135">
        <v>0</v>
      </c>
      <c r="P135">
        <v>0</v>
      </c>
    </row>
    <row r="136" spans="1:26" x14ac:dyDescent="0.25">
      <c r="A136" s="1" t="s">
        <v>397</v>
      </c>
      <c r="Q136" s="4">
        <v>1.2E-2</v>
      </c>
      <c r="R136" s="4">
        <v>2.1999999999999999E-2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x14ac:dyDescent="0.25">
      <c r="A137" t="s">
        <v>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26" x14ac:dyDescent="0.25">
      <c r="A138" t="s">
        <v>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26" x14ac:dyDescent="0.25">
      <c r="A139" t="s">
        <v>261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26" x14ac:dyDescent="0.25">
      <c r="A140" t="s">
        <v>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26" x14ac:dyDescent="0.25">
      <c r="A141" t="s">
        <v>152</v>
      </c>
      <c r="B141">
        <v>0</v>
      </c>
      <c r="C141">
        <v>3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24</v>
      </c>
      <c r="M141">
        <v>9</v>
      </c>
      <c r="N141">
        <v>12</v>
      </c>
      <c r="O141">
        <v>0</v>
      </c>
      <c r="P141">
        <v>6</v>
      </c>
    </row>
    <row r="142" spans="1:26" x14ac:dyDescent="0.25">
      <c r="A142" t="s">
        <v>487</v>
      </c>
      <c r="B142">
        <v>246</v>
      </c>
      <c r="C142">
        <v>48</v>
      </c>
      <c r="D142">
        <v>225</v>
      </c>
      <c r="E142">
        <v>258</v>
      </c>
      <c r="F142">
        <v>222</v>
      </c>
      <c r="G142">
        <v>15</v>
      </c>
      <c r="H142">
        <v>69</v>
      </c>
      <c r="I142">
        <v>30</v>
      </c>
      <c r="J142">
        <v>252</v>
      </c>
      <c r="K142">
        <v>159</v>
      </c>
      <c r="L142">
        <v>276</v>
      </c>
      <c r="M142">
        <v>798</v>
      </c>
      <c r="N142">
        <v>1008</v>
      </c>
      <c r="O142">
        <v>504</v>
      </c>
      <c r="P142">
        <v>78</v>
      </c>
    </row>
    <row r="143" spans="1:26" x14ac:dyDescent="0.25">
      <c r="A143" t="s">
        <v>81</v>
      </c>
      <c r="B143">
        <v>0</v>
      </c>
      <c r="C143">
        <v>0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12</v>
      </c>
      <c r="N143">
        <v>12</v>
      </c>
      <c r="O143">
        <v>3</v>
      </c>
      <c r="P143">
        <v>0</v>
      </c>
    </row>
    <row r="144" spans="1:26" x14ac:dyDescent="0.25">
      <c r="A144" s="1" t="s">
        <v>398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1.2E-2</v>
      </c>
    </row>
    <row r="145" spans="1:26" x14ac:dyDescent="0.25">
      <c r="A145" t="s">
        <v>94</v>
      </c>
      <c r="B145">
        <v>9</v>
      </c>
      <c r="C145">
        <v>0</v>
      </c>
      <c r="D145">
        <v>9</v>
      </c>
      <c r="E145">
        <v>3</v>
      </c>
      <c r="F145">
        <v>6</v>
      </c>
      <c r="G145">
        <v>3</v>
      </c>
      <c r="H145">
        <v>3</v>
      </c>
      <c r="I145">
        <v>0</v>
      </c>
      <c r="J145">
        <v>6</v>
      </c>
      <c r="K145">
        <v>3</v>
      </c>
      <c r="L145">
        <v>6</v>
      </c>
      <c r="M145">
        <v>18</v>
      </c>
      <c r="N145">
        <v>27</v>
      </c>
      <c r="O145">
        <v>9</v>
      </c>
      <c r="P145">
        <v>0</v>
      </c>
    </row>
    <row r="146" spans="1:26" x14ac:dyDescent="0.25">
      <c r="A146" t="s">
        <v>19</v>
      </c>
      <c r="B146">
        <v>75</v>
      </c>
      <c r="C146">
        <v>24</v>
      </c>
      <c r="D146">
        <v>75</v>
      </c>
      <c r="E146">
        <v>69</v>
      </c>
      <c r="F146">
        <v>63</v>
      </c>
      <c r="G146">
        <v>6</v>
      </c>
      <c r="H146">
        <v>27</v>
      </c>
      <c r="I146">
        <v>3</v>
      </c>
      <c r="J146">
        <v>75</v>
      </c>
      <c r="K146">
        <v>30</v>
      </c>
      <c r="L146">
        <v>99</v>
      </c>
      <c r="M146">
        <v>306</v>
      </c>
      <c r="N146">
        <v>312</v>
      </c>
      <c r="O146">
        <v>135</v>
      </c>
      <c r="P146">
        <v>30</v>
      </c>
    </row>
    <row r="147" spans="1:26" x14ac:dyDescent="0.25">
      <c r="A147" s="1" t="s">
        <v>399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0.03</v>
      </c>
      <c r="Z147" s="4">
        <v>0</v>
      </c>
    </row>
    <row r="148" spans="1:26" x14ac:dyDescent="0.25">
      <c r="A148" t="s">
        <v>282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26" x14ac:dyDescent="0.25">
      <c r="A149" t="s">
        <v>278</v>
      </c>
      <c r="B149">
        <v>6</v>
      </c>
      <c r="C149">
        <v>9</v>
      </c>
      <c r="D149">
        <v>0</v>
      </c>
      <c r="E149">
        <v>18</v>
      </c>
      <c r="F149">
        <v>9</v>
      </c>
      <c r="G149">
        <v>0</v>
      </c>
      <c r="H149">
        <v>0</v>
      </c>
      <c r="I149">
        <v>0</v>
      </c>
      <c r="J149">
        <v>9</v>
      </c>
      <c r="K149">
        <v>6</v>
      </c>
      <c r="L149">
        <v>6</v>
      </c>
      <c r="M149">
        <v>12</v>
      </c>
      <c r="N149">
        <v>27</v>
      </c>
      <c r="O149">
        <v>9</v>
      </c>
      <c r="P149">
        <v>3</v>
      </c>
    </row>
    <row r="150" spans="1:26" x14ac:dyDescent="0.25">
      <c r="A150" s="1" t="s">
        <v>426</v>
      </c>
      <c r="Q150" s="4">
        <v>0</v>
      </c>
      <c r="R150" s="4">
        <v>0</v>
      </c>
      <c r="S150" s="4">
        <v>0</v>
      </c>
      <c r="T150" s="4">
        <v>0</v>
      </c>
      <c r="U150" s="4">
        <v>2.2000000000000002</v>
      </c>
      <c r="V150" s="4">
        <v>1.6</v>
      </c>
      <c r="W150" s="4">
        <v>0</v>
      </c>
      <c r="X150" s="4">
        <v>0</v>
      </c>
      <c r="Y150" s="4">
        <v>0</v>
      </c>
      <c r="Z150" s="4">
        <v>0</v>
      </c>
    </row>
    <row r="151" spans="1:26" x14ac:dyDescent="0.25">
      <c r="A151" t="s">
        <v>289</v>
      </c>
      <c r="B151">
        <v>15</v>
      </c>
      <c r="C151">
        <v>3</v>
      </c>
      <c r="D151">
        <v>12</v>
      </c>
      <c r="E151">
        <v>6</v>
      </c>
      <c r="F151">
        <v>27</v>
      </c>
      <c r="G151">
        <v>3</v>
      </c>
      <c r="H151">
        <v>6</v>
      </c>
      <c r="I151">
        <v>0</v>
      </c>
      <c r="J151">
        <v>12</v>
      </c>
      <c r="K151">
        <v>24</v>
      </c>
      <c r="L151">
        <v>9</v>
      </c>
      <c r="M151">
        <v>27</v>
      </c>
      <c r="N151">
        <v>9</v>
      </c>
      <c r="O151">
        <v>33</v>
      </c>
      <c r="P151">
        <v>3</v>
      </c>
    </row>
    <row r="152" spans="1:26" x14ac:dyDescent="0.25">
      <c r="A152" t="s">
        <v>293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>
        <v>0</v>
      </c>
      <c r="P152">
        <v>0</v>
      </c>
    </row>
    <row r="153" spans="1:26" x14ac:dyDescent="0.25">
      <c r="A153" t="s">
        <v>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26" x14ac:dyDescent="0.25">
      <c r="A154" s="1" t="s">
        <v>437</v>
      </c>
      <c r="Q154" s="4">
        <v>3.0000000000000001E-3</v>
      </c>
      <c r="R154" s="4">
        <v>0.02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x14ac:dyDescent="0.25">
      <c r="A155" t="s">
        <v>347</v>
      </c>
      <c r="B155">
        <v>102</v>
      </c>
      <c r="C155">
        <v>33</v>
      </c>
      <c r="D155">
        <v>108</v>
      </c>
      <c r="E155">
        <v>81</v>
      </c>
      <c r="F155">
        <v>105</v>
      </c>
      <c r="G155">
        <v>12</v>
      </c>
      <c r="H155">
        <v>36</v>
      </c>
      <c r="I155">
        <v>12</v>
      </c>
      <c r="J155">
        <v>78</v>
      </c>
      <c r="K155">
        <v>93</v>
      </c>
      <c r="L155">
        <v>123</v>
      </c>
      <c r="M155">
        <v>138</v>
      </c>
      <c r="N155">
        <v>156</v>
      </c>
      <c r="O155">
        <v>102</v>
      </c>
      <c r="P155">
        <v>57</v>
      </c>
    </row>
    <row r="156" spans="1:26" x14ac:dyDescent="0.25">
      <c r="A156" s="1" t="s">
        <v>412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1.4999999999999999E-2</v>
      </c>
    </row>
    <row r="157" spans="1:26" x14ac:dyDescent="0.25">
      <c r="A157" t="s">
        <v>202</v>
      </c>
      <c r="B157">
        <v>33</v>
      </c>
      <c r="C157">
        <v>42</v>
      </c>
      <c r="D157">
        <v>12</v>
      </c>
      <c r="E157">
        <v>72</v>
      </c>
      <c r="F157">
        <v>6</v>
      </c>
      <c r="G157">
        <v>6</v>
      </c>
      <c r="H157">
        <v>12</v>
      </c>
      <c r="I157">
        <v>0</v>
      </c>
      <c r="J157">
        <v>153</v>
      </c>
      <c r="K157">
        <v>6</v>
      </c>
      <c r="L157">
        <v>36</v>
      </c>
      <c r="M157">
        <v>24</v>
      </c>
      <c r="N157">
        <v>15</v>
      </c>
      <c r="O157">
        <v>36</v>
      </c>
      <c r="P157">
        <v>6</v>
      </c>
    </row>
    <row r="158" spans="1:26" x14ac:dyDescent="0.25">
      <c r="A158" s="1" t="s">
        <v>352</v>
      </c>
      <c r="Q158" s="4">
        <v>0</v>
      </c>
      <c r="R158" s="4">
        <v>0</v>
      </c>
      <c r="S158" s="4">
        <f>1/50</f>
        <v>0.02</v>
      </c>
      <c r="T158" s="4">
        <f>1/40</f>
        <v>2.5000000000000001E-2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x14ac:dyDescent="0.25">
      <c r="A159" t="s">
        <v>201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26" x14ac:dyDescent="0.25">
      <c r="A160" t="s">
        <v>274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26" x14ac:dyDescent="0.25">
      <c r="A161" s="1" t="s">
        <v>401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0.27</v>
      </c>
      <c r="Y161" s="4">
        <v>0</v>
      </c>
      <c r="Z161" s="4">
        <v>0</v>
      </c>
    </row>
    <row r="162" spans="1:26" x14ac:dyDescent="0.25">
      <c r="A162" t="s">
        <v>292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26" x14ac:dyDescent="0.25">
      <c r="A163" s="1" t="s">
        <v>402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0.02</v>
      </c>
    </row>
    <row r="164" spans="1:26" x14ac:dyDescent="0.25">
      <c r="A164" t="s">
        <v>22</v>
      </c>
      <c r="B164">
        <v>0</v>
      </c>
      <c r="C164">
        <v>0</v>
      </c>
      <c r="D164">
        <v>3</v>
      </c>
      <c r="E164">
        <v>0</v>
      </c>
      <c r="F164">
        <v>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26" x14ac:dyDescent="0.25">
      <c r="A165" t="s">
        <v>36</v>
      </c>
      <c r="B165">
        <v>330</v>
      </c>
      <c r="C165">
        <v>189</v>
      </c>
      <c r="D165">
        <v>276</v>
      </c>
      <c r="E165">
        <v>279</v>
      </c>
      <c r="F165">
        <v>219</v>
      </c>
      <c r="G165">
        <v>27</v>
      </c>
      <c r="H165">
        <v>66</v>
      </c>
      <c r="I165">
        <v>33</v>
      </c>
      <c r="J165">
        <v>243</v>
      </c>
      <c r="K165">
        <v>261</v>
      </c>
      <c r="L165">
        <v>315</v>
      </c>
      <c r="M165">
        <v>654</v>
      </c>
      <c r="N165">
        <v>1023</v>
      </c>
      <c r="O165">
        <v>426</v>
      </c>
      <c r="P165">
        <v>330</v>
      </c>
    </row>
    <row r="166" spans="1:26" x14ac:dyDescent="0.25">
      <c r="A166" t="s">
        <v>204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26" x14ac:dyDescent="0.25">
      <c r="A167" t="s">
        <v>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26" x14ac:dyDescent="0.25">
      <c r="A168" s="1" t="s">
        <v>471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2.5000000000000001E-3</v>
      </c>
    </row>
    <row r="169" spans="1:26" x14ac:dyDescent="0.25">
      <c r="A169" t="s">
        <v>173</v>
      </c>
      <c r="B169">
        <v>0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26" x14ac:dyDescent="0.25">
      <c r="A170" s="1" t="s">
        <v>394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0.37</v>
      </c>
      <c r="Y170" s="4">
        <v>0</v>
      </c>
      <c r="Z170" s="4">
        <v>0</v>
      </c>
    </row>
    <row r="171" spans="1:26" x14ac:dyDescent="0.25">
      <c r="A171" s="1" t="s">
        <v>438</v>
      </c>
      <c r="Q171" s="4">
        <v>5.0000000000000001E-3</v>
      </c>
      <c r="R171" s="4">
        <v>1.4999999999999999E-2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x14ac:dyDescent="0.25">
      <c r="A172" t="s">
        <v>245</v>
      </c>
      <c r="B172">
        <v>45</v>
      </c>
      <c r="C172">
        <v>3</v>
      </c>
      <c r="D172">
        <v>45</v>
      </c>
      <c r="E172">
        <v>36</v>
      </c>
      <c r="F172">
        <v>36</v>
      </c>
      <c r="G172">
        <v>15</v>
      </c>
      <c r="H172">
        <v>21</v>
      </c>
      <c r="I172">
        <v>0</v>
      </c>
      <c r="J172">
        <v>51</v>
      </c>
      <c r="K172">
        <v>51</v>
      </c>
      <c r="L172">
        <v>42</v>
      </c>
      <c r="M172">
        <v>54</v>
      </c>
      <c r="N172">
        <v>54</v>
      </c>
      <c r="O172">
        <v>54</v>
      </c>
      <c r="P172">
        <v>9</v>
      </c>
    </row>
    <row r="173" spans="1:26" x14ac:dyDescent="0.25">
      <c r="A173" s="1" t="s">
        <v>434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0.03</v>
      </c>
      <c r="Z173" s="4">
        <v>0</v>
      </c>
    </row>
    <row r="174" spans="1:26" x14ac:dyDescent="0.25">
      <c r="A174" t="s">
        <v>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26" x14ac:dyDescent="0.25">
      <c r="A175" t="s">
        <v>235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26" x14ac:dyDescent="0.25">
      <c r="A176" t="s">
        <v>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>
        <v>0</v>
      </c>
      <c r="P176">
        <v>0</v>
      </c>
    </row>
    <row r="177" spans="1:26" x14ac:dyDescent="0.25">
      <c r="A177" t="s">
        <v>250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26" x14ac:dyDescent="0.2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26" x14ac:dyDescent="0.25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26" x14ac:dyDescent="0.25">
      <c r="A180" t="s">
        <v>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26" x14ac:dyDescent="0.25">
      <c r="A181" t="s">
        <v>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26" x14ac:dyDescent="0.25">
      <c r="A182" s="1" t="s">
        <v>446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0.05</v>
      </c>
      <c r="Z182" s="4">
        <v>0</v>
      </c>
    </row>
    <row r="183" spans="1:26" x14ac:dyDescent="0.25">
      <c r="A183" t="s">
        <v>73</v>
      </c>
      <c r="B183">
        <v>9</v>
      </c>
      <c r="C183">
        <v>3</v>
      </c>
      <c r="D183">
        <v>0</v>
      </c>
      <c r="E183">
        <v>9</v>
      </c>
      <c r="F183">
        <v>3</v>
      </c>
      <c r="G183">
        <v>0</v>
      </c>
      <c r="H183">
        <v>0</v>
      </c>
      <c r="I183">
        <v>0</v>
      </c>
      <c r="J183">
        <v>3</v>
      </c>
      <c r="K183">
        <v>3</v>
      </c>
      <c r="L183">
        <v>6</v>
      </c>
      <c r="M183">
        <v>6</v>
      </c>
      <c r="N183">
        <v>21</v>
      </c>
      <c r="O183">
        <v>9</v>
      </c>
      <c r="P183">
        <v>0</v>
      </c>
    </row>
    <row r="184" spans="1:26" x14ac:dyDescent="0.25">
      <c r="A184" s="1" t="s">
        <v>413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1.2E-2</v>
      </c>
      <c r="Z184" s="4">
        <v>0</v>
      </c>
    </row>
    <row r="185" spans="1:26" x14ac:dyDescent="0.25">
      <c r="A185" t="s">
        <v>118</v>
      </c>
      <c r="B185">
        <v>27</v>
      </c>
      <c r="C185">
        <v>12</v>
      </c>
      <c r="D185">
        <v>15</v>
      </c>
      <c r="E185">
        <v>24</v>
      </c>
      <c r="F185">
        <v>12</v>
      </c>
      <c r="G185">
        <v>0</v>
      </c>
      <c r="H185">
        <v>15</v>
      </c>
      <c r="I185">
        <v>3</v>
      </c>
      <c r="J185">
        <v>27</v>
      </c>
      <c r="K185">
        <v>18</v>
      </c>
      <c r="L185">
        <v>21</v>
      </c>
      <c r="M185">
        <v>21</v>
      </c>
      <c r="N185">
        <v>24</v>
      </c>
      <c r="O185">
        <v>27</v>
      </c>
      <c r="P185">
        <v>3</v>
      </c>
    </row>
    <row r="186" spans="1:26" x14ac:dyDescent="0.25">
      <c r="A186" t="s">
        <v>140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26" x14ac:dyDescent="0.25">
      <c r="A187" t="s">
        <v>342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26" x14ac:dyDescent="0.25">
      <c r="A188" t="s">
        <v>143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26" x14ac:dyDescent="0.25">
      <c r="A189" t="s">
        <v>84</v>
      </c>
      <c r="B189">
        <v>3</v>
      </c>
      <c r="C189">
        <v>18</v>
      </c>
      <c r="D189">
        <v>9</v>
      </c>
      <c r="E189">
        <v>6</v>
      </c>
      <c r="F189">
        <v>9</v>
      </c>
      <c r="G189">
        <v>0</v>
      </c>
      <c r="H189">
        <v>6</v>
      </c>
      <c r="I189">
        <v>0</v>
      </c>
      <c r="J189">
        <v>9</v>
      </c>
      <c r="K189">
        <v>6</v>
      </c>
      <c r="L189">
        <v>12</v>
      </c>
      <c r="M189">
        <v>6</v>
      </c>
      <c r="N189">
        <v>15</v>
      </c>
      <c r="O189">
        <v>6</v>
      </c>
      <c r="P189">
        <v>3</v>
      </c>
    </row>
    <row r="190" spans="1:26" x14ac:dyDescent="0.25">
      <c r="A190" t="s">
        <v>317</v>
      </c>
      <c r="B190">
        <v>51</v>
      </c>
      <c r="C190">
        <v>39</v>
      </c>
      <c r="D190">
        <v>60</v>
      </c>
      <c r="E190">
        <v>45</v>
      </c>
      <c r="F190">
        <v>24</v>
      </c>
      <c r="G190">
        <v>3</v>
      </c>
      <c r="H190">
        <v>6</v>
      </c>
      <c r="I190">
        <v>21</v>
      </c>
      <c r="J190">
        <v>66</v>
      </c>
      <c r="K190">
        <v>39</v>
      </c>
      <c r="L190">
        <v>33</v>
      </c>
      <c r="M190">
        <v>78</v>
      </c>
      <c r="N190">
        <v>201</v>
      </c>
      <c r="O190">
        <v>24</v>
      </c>
      <c r="P190">
        <v>6</v>
      </c>
    </row>
    <row r="191" spans="1:26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26" x14ac:dyDescent="0.25">
      <c r="A192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26" x14ac:dyDescent="0.25">
      <c r="A193" t="s">
        <v>253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26" x14ac:dyDescent="0.25">
      <c r="A194" s="1" t="s">
        <v>418</v>
      </c>
      <c r="Q194" s="4">
        <v>0.02</v>
      </c>
      <c r="R194" s="4">
        <v>0.03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1:26" x14ac:dyDescent="0.25">
      <c r="A195" t="s">
        <v>316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>
        <v>0</v>
      </c>
      <c r="P195">
        <v>3</v>
      </c>
    </row>
    <row r="196" spans="1:26" x14ac:dyDescent="0.25">
      <c r="A196" s="1" t="s">
        <v>419</v>
      </c>
      <c r="Q196" s="4">
        <v>1.2E-2</v>
      </c>
      <c r="R196" s="4">
        <v>1.2E-2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1:26" x14ac:dyDescent="0.25">
      <c r="A197" t="s">
        <v>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26" x14ac:dyDescent="0.25">
      <c r="A198" t="s">
        <v>276</v>
      </c>
      <c r="B198">
        <v>6</v>
      </c>
      <c r="C198">
        <v>0</v>
      </c>
      <c r="D198">
        <v>3</v>
      </c>
      <c r="E198">
        <v>0</v>
      </c>
      <c r="F198">
        <v>12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15</v>
      </c>
      <c r="M198">
        <v>9</v>
      </c>
      <c r="N198">
        <v>15</v>
      </c>
      <c r="O198">
        <v>6</v>
      </c>
      <c r="P198">
        <v>15</v>
      </c>
    </row>
    <row r="199" spans="1:26" x14ac:dyDescent="0.25">
      <c r="A199" t="s">
        <v>178</v>
      </c>
      <c r="B199">
        <v>0</v>
      </c>
      <c r="C199">
        <v>3</v>
      </c>
      <c r="D199">
        <v>3</v>
      </c>
      <c r="E199">
        <v>6</v>
      </c>
      <c r="F199">
        <v>3</v>
      </c>
      <c r="G199">
        <v>0</v>
      </c>
      <c r="H199">
        <v>0</v>
      </c>
      <c r="I199">
        <v>0</v>
      </c>
      <c r="J199">
        <v>9</v>
      </c>
      <c r="K199">
        <v>0</v>
      </c>
      <c r="L199">
        <v>21</v>
      </c>
      <c r="M199">
        <v>0</v>
      </c>
      <c r="N199">
        <v>6</v>
      </c>
      <c r="O199">
        <v>3</v>
      </c>
      <c r="P199">
        <v>0</v>
      </c>
    </row>
    <row r="200" spans="1:26" x14ac:dyDescent="0.25">
      <c r="A200" s="1" t="s">
        <v>427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1.2E-2</v>
      </c>
    </row>
    <row r="201" spans="1:26" x14ac:dyDescent="0.25">
      <c r="A201" t="s">
        <v>185</v>
      </c>
      <c r="B201">
        <v>0</v>
      </c>
      <c r="C201">
        <v>0</v>
      </c>
      <c r="D201">
        <v>3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3</v>
      </c>
      <c r="N201">
        <v>3</v>
      </c>
      <c r="O201">
        <v>3</v>
      </c>
      <c r="P201">
        <v>0</v>
      </c>
    </row>
    <row r="202" spans="1:26" x14ac:dyDescent="0.25">
      <c r="A202" t="s">
        <v>111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26" x14ac:dyDescent="0.25">
      <c r="A203" t="s">
        <v>64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26" x14ac:dyDescent="0.25">
      <c r="A204" t="s">
        <v>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26" x14ac:dyDescent="0.25">
      <c r="A205" t="s">
        <v>122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26" x14ac:dyDescent="0.25">
      <c r="A206" t="s">
        <v>290</v>
      </c>
      <c r="B206">
        <v>3</v>
      </c>
      <c r="C206">
        <v>0</v>
      </c>
      <c r="D206">
        <v>0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27</v>
      </c>
      <c r="K206">
        <v>0</v>
      </c>
      <c r="L206">
        <v>18</v>
      </c>
      <c r="M206">
        <v>3</v>
      </c>
      <c r="N206">
        <v>6</v>
      </c>
      <c r="O206">
        <v>12</v>
      </c>
      <c r="P206">
        <v>0</v>
      </c>
    </row>
    <row r="207" spans="1:26" x14ac:dyDescent="0.25">
      <c r="A207" t="s">
        <v>158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12</v>
      </c>
      <c r="N207">
        <v>15</v>
      </c>
      <c r="O207">
        <v>0</v>
      </c>
      <c r="P207">
        <v>0</v>
      </c>
    </row>
    <row r="208" spans="1:26" x14ac:dyDescent="0.25">
      <c r="A208" t="s">
        <v>128</v>
      </c>
      <c r="B208">
        <v>33</v>
      </c>
      <c r="C208">
        <v>3</v>
      </c>
      <c r="D208">
        <v>30</v>
      </c>
      <c r="E208">
        <v>24</v>
      </c>
      <c r="F208">
        <v>21</v>
      </c>
      <c r="G208">
        <v>12</v>
      </c>
      <c r="H208">
        <v>21</v>
      </c>
      <c r="I208">
        <v>0</v>
      </c>
      <c r="J208">
        <v>30</v>
      </c>
      <c r="K208">
        <v>30</v>
      </c>
      <c r="L208">
        <v>30</v>
      </c>
      <c r="M208">
        <v>30</v>
      </c>
      <c r="N208">
        <v>33</v>
      </c>
      <c r="O208">
        <v>30</v>
      </c>
      <c r="P208">
        <v>0</v>
      </c>
    </row>
    <row r="209" spans="1:26" x14ac:dyDescent="0.25">
      <c r="A209" t="s">
        <v>350</v>
      </c>
      <c r="B209">
        <v>54</v>
      </c>
      <c r="C209">
        <v>24</v>
      </c>
      <c r="D209">
        <v>78</v>
      </c>
      <c r="E209">
        <v>63</v>
      </c>
      <c r="F209">
        <v>63</v>
      </c>
      <c r="G209">
        <v>12</v>
      </c>
      <c r="H209">
        <v>33</v>
      </c>
      <c r="I209">
        <v>12</v>
      </c>
      <c r="J209">
        <v>69</v>
      </c>
      <c r="K209">
        <v>78</v>
      </c>
      <c r="L209">
        <v>78</v>
      </c>
      <c r="M209">
        <v>75</v>
      </c>
      <c r="N209">
        <v>75</v>
      </c>
      <c r="O209">
        <v>69</v>
      </c>
      <c r="P209">
        <v>36</v>
      </c>
    </row>
    <row r="210" spans="1:26" x14ac:dyDescent="0.25">
      <c r="A210" t="s">
        <v>102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26" x14ac:dyDescent="0.25">
      <c r="A211" t="s">
        <v>124</v>
      </c>
      <c r="B211">
        <v>3</v>
      </c>
      <c r="C211">
        <v>3</v>
      </c>
      <c r="D211">
        <v>6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3</v>
      </c>
      <c r="L211">
        <v>3</v>
      </c>
      <c r="M211">
        <v>3</v>
      </c>
      <c r="N211">
        <v>3</v>
      </c>
      <c r="O211">
        <v>0</v>
      </c>
      <c r="P211">
        <v>0</v>
      </c>
    </row>
    <row r="212" spans="1:26" x14ac:dyDescent="0.25">
      <c r="A212" t="s">
        <v>205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0</v>
      </c>
    </row>
    <row r="213" spans="1:26" x14ac:dyDescent="0.25">
      <c r="A213" t="s">
        <v>252</v>
      </c>
      <c r="B213">
        <v>3</v>
      </c>
      <c r="C213">
        <v>0</v>
      </c>
      <c r="D213">
        <v>0</v>
      </c>
      <c r="E213">
        <v>18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6</v>
      </c>
      <c r="L213">
        <v>0</v>
      </c>
      <c r="M213">
        <v>3</v>
      </c>
      <c r="N213">
        <v>3</v>
      </c>
      <c r="O213">
        <v>9</v>
      </c>
      <c r="P213">
        <v>0</v>
      </c>
    </row>
    <row r="214" spans="1:26" x14ac:dyDescent="0.25">
      <c r="A214" t="s">
        <v>286</v>
      </c>
      <c r="B214">
        <v>0</v>
      </c>
      <c r="C214">
        <v>6</v>
      </c>
      <c r="D214">
        <v>6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12</v>
      </c>
      <c r="M214">
        <v>9</v>
      </c>
      <c r="N214">
        <v>9</v>
      </c>
      <c r="O214">
        <v>3</v>
      </c>
      <c r="P214">
        <v>6</v>
      </c>
    </row>
    <row r="215" spans="1:26" x14ac:dyDescent="0.25">
      <c r="A215" s="1" t="s">
        <v>435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0.03</v>
      </c>
      <c r="Z215" s="4">
        <v>0</v>
      </c>
    </row>
    <row r="216" spans="1:26" x14ac:dyDescent="0.25">
      <c r="A216" t="s">
        <v>335</v>
      </c>
      <c r="B216">
        <v>3</v>
      </c>
      <c r="C216">
        <v>0</v>
      </c>
      <c r="D216">
        <v>3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3</v>
      </c>
      <c r="M216">
        <v>3</v>
      </c>
      <c r="N216">
        <v>3</v>
      </c>
      <c r="O216">
        <v>3</v>
      </c>
      <c r="P216">
        <v>0</v>
      </c>
    </row>
    <row r="217" spans="1:26" x14ac:dyDescent="0.25">
      <c r="A217" t="s">
        <v>248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26" x14ac:dyDescent="0.25">
      <c r="A218" t="s">
        <v>299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26" x14ac:dyDescent="0.25">
      <c r="A219" t="s">
        <v>207</v>
      </c>
      <c r="B219">
        <v>6</v>
      </c>
      <c r="C219">
        <v>6</v>
      </c>
      <c r="D219">
        <v>6</v>
      </c>
      <c r="E219">
        <v>6</v>
      </c>
      <c r="F219">
        <v>0</v>
      </c>
      <c r="G219">
        <v>0</v>
      </c>
      <c r="H219">
        <v>3</v>
      </c>
      <c r="I219">
        <v>6</v>
      </c>
      <c r="J219">
        <v>3</v>
      </c>
      <c r="K219">
        <v>3</v>
      </c>
      <c r="L219">
        <v>0</v>
      </c>
      <c r="M219">
        <v>0</v>
      </c>
      <c r="N219">
        <v>78</v>
      </c>
      <c r="O219">
        <v>3</v>
      </c>
      <c r="P219">
        <v>0</v>
      </c>
    </row>
    <row r="220" spans="1:26" x14ac:dyDescent="0.25">
      <c r="A220" t="s">
        <v>199</v>
      </c>
      <c r="B220">
        <v>0</v>
      </c>
      <c r="C220">
        <v>9</v>
      </c>
      <c r="D220">
        <v>9</v>
      </c>
      <c r="E220">
        <v>3</v>
      </c>
      <c r="F220">
        <v>6</v>
      </c>
      <c r="G220">
        <v>0</v>
      </c>
      <c r="H220">
        <v>9</v>
      </c>
      <c r="I220">
        <v>0</v>
      </c>
      <c r="J220">
        <v>6</v>
      </c>
      <c r="K220">
        <v>9</v>
      </c>
      <c r="L220">
        <v>9</v>
      </c>
      <c r="M220">
        <v>6</v>
      </c>
      <c r="N220">
        <v>6</v>
      </c>
      <c r="O220">
        <v>6</v>
      </c>
      <c r="P220">
        <v>3</v>
      </c>
    </row>
    <row r="221" spans="1:26" x14ac:dyDescent="0.25">
      <c r="A221" t="s">
        <v>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26" x14ac:dyDescent="0.25">
      <c r="A222" t="s">
        <v>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26" x14ac:dyDescent="0.25">
      <c r="A223" t="s">
        <v>333</v>
      </c>
      <c r="B223">
        <v>9</v>
      </c>
      <c r="C223">
        <v>12</v>
      </c>
      <c r="D223">
        <v>24</v>
      </c>
      <c r="E223">
        <v>21</v>
      </c>
      <c r="F223">
        <v>24</v>
      </c>
      <c r="G223">
        <v>0</v>
      </c>
      <c r="H223">
        <v>6</v>
      </c>
      <c r="I223">
        <v>6</v>
      </c>
      <c r="J223">
        <v>18</v>
      </c>
      <c r="K223">
        <v>24</v>
      </c>
      <c r="L223">
        <v>27</v>
      </c>
      <c r="M223">
        <v>21</v>
      </c>
      <c r="N223">
        <v>21</v>
      </c>
      <c r="O223">
        <v>24</v>
      </c>
      <c r="P223">
        <v>18</v>
      </c>
    </row>
    <row r="224" spans="1:26" x14ac:dyDescent="0.25">
      <c r="A224" s="1" t="s">
        <v>436</v>
      </c>
      <c r="Q224" s="4">
        <v>0.01</v>
      </c>
      <c r="R224" s="4">
        <v>2.1000000000000001E-2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1:26" x14ac:dyDescent="0.25">
      <c r="A225" s="1" t="s">
        <v>431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0.01</v>
      </c>
    </row>
    <row r="226" spans="1:26" x14ac:dyDescent="0.25">
      <c r="A226" t="s">
        <v>109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26" x14ac:dyDescent="0.25">
      <c r="A227" s="1" t="s">
        <v>390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1.6799999999999999E-2</v>
      </c>
    </row>
    <row r="228" spans="1:26" x14ac:dyDescent="0.25">
      <c r="A228" t="s">
        <v>208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26" x14ac:dyDescent="0.25">
      <c r="A229" t="s">
        <v>265</v>
      </c>
      <c r="B229">
        <v>3</v>
      </c>
      <c r="C229">
        <v>0</v>
      </c>
      <c r="D229">
        <v>3</v>
      </c>
      <c r="E229">
        <v>3</v>
      </c>
      <c r="F229">
        <v>3</v>
      </c>
      <c r="G229">
        <v>0</v>
      </c>
      <c r="H229">
        <v>3</v>
      </c>
      <c r="I229">
        <v>0</v>
      </c>
      <c r="J229">
        <v>0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</row>
    <row r="230" spans="1:26" x14ac:dyDescent="0.25">
      <c r="A230" t="s">
        <v>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26" x14ac:dyDescent="0.25">
      <c r="A231" s="1" t="s">
        <v>359</v>
      </c>
      <c r="Q231" s="4">
        <v>0</v>
      </c>
      <c r="R231" s="4">
        <v>0</v>
      </c>
      <c r="S231" s="4">
        <f>1/30</f>
        <v>3.3333333333333333E-2</v>
      </c>
      <c r="T231" s="4">
        <f>1/30</f>
        <v>3.3333333333333333E-2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1:26" x14ac:dyDescent="0.25">
      <c r="A232" s="1" t="s">
        <v>373</v>
      </c>
      <c r="Q232" s="4">
        <v>0</v>
      </c>
      <c r="R232" s="4">
        <v>0</v>
      </c>
      <c r="S232" s="4">
        <f>1/22</f>
        <v>4.5454545454545456E-2</v>
      </c>
      <c r="T232" s="4">
        <f>1/5</f>
        <v>0.2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1:26" x14ac:dyDescent="0.25">
      <c r="A233" s="1" t="s">
        <v>360</v>
      </c>
      <c r="Q233" s="4">
        <v>0</v>
      </c>
      <c r="R233" s="4">
        <v>0</v>
      </c>
      <c r="S233" s="4">
        <f>1/30</f>
        <v>3.3333333333333333E-2</v>
      </c>
      <c r="T233" s="4">
        <f>1/30</f>
        <v>3.3333333333333333E-2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1:26" x14ac:dyDescent="0.25">
      <c r="A234" s="1" t="s">
        <v>367</v>
      </c>
      <c r="Q234" s="4">
        <v>0</v>
      </c>
      <c r="R234" s="4">
        <v>0</v>
      </c>
      <c r="S234" s="4">
        <f>1/25</f>
        <v>0.04</v>
      </c>
      <c r="T234" s="4">
        <f>1/25</f>
        <v>0.04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1:26" x14ac:dyDescent="0.25">
      <c r="A235" t="s">
        <v>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26" x14ac:dyDescent="0.25">
      <c r="A236" s="1" t="s">
        <v>461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0.4</v>
      </c>
      <c r="Y236" s="4">
        <v>0</v>
      </c>
      <c r="Z236" s="4">
        <v>0</v>
      </c>
    </row>
    <row r="237" spans="1:26" x14ac:dyDescent="0.25">
      <c r="A237" s="1" t="s">
        <v>391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0.18</v>
      </c>
      <c r="Y237" s="4">
        <v>0</v>
      </c>
      <c r="Z237" s="4">
        <v>0</v>
      </c>
    </row>
    <row r="238" spans="1:26" x14ac:dyDescent="0.25">
      <c r="A238" t="s">
        <v>92</v>
      </c>
      <c r="B238">
        <v>54</v>
      </c>
      <c r="C238">
        <v>6</v>
      </c>
      <c r="D238">
        <v>54</v>
      </c>
      <c r="E238">
        <v>51</v>
      </c>
      <c r="F238">
        <v>39</v>
      </c>
      <c r="G238">
        <v>12</v>
      </c>
      <c r="H238">
        <v>24</v>
      </c>
      <c r="I238">
        <v>6</v>
      </c>
      <c r="J238">
        <v>57</v>
      </c>
      <c r="K238">
        <v>48</v>
      </c>
      <c r="L238">
        <v>57</v>
      </c>
      <c r="M238">
        <v>96</v>
      </c>
      <c r="N238">
        <v>75</v>
      </c>
      <c r="O238">
        <v>63</v>
      </c>
      <c r="P238">
        <v>15</v>
      </c>
    </row>
    <row r="239" spans="1:26" x14ac:dyDescent="0.25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26" x14ac:dyDescent="0.25">
      <c r="A240" t="s">
        <v>136</v>
      </c>
      <c r="B240">
        <v>0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26" x14ac:dyDescent="0.25">
      <c r="A241" t="s">
        <v>280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26" x14ac:dyDescent="0.25">
      <c r="A242" t="s">
        <v>121</v>
      </c>
      <c r="B242">
        <v>9</v>
      </c>
      <c r="C242">
        <v>15</v>
      </c>
      <c r="D242">
        <v>30</v>
      </c>
      <c r="E242">
        <v>30</v>
      </c>
      <c r="F242">
        <v>39</v>
      </c>
      <c r="G242">
        <v>0</v>
      </c>
      <c r="H242">
        <v>9</v>
      </c>
      <c r="I242">
        <v>12</v>
      </c>
      <c r="J242">
        <v>27</v>
      </c>
      <c r="K242">
        <v>48</v>
      </c>
      <c r="L242">
        <v>27</v>
      </c>
      <c r="M242">
        <v>27</v>
      </c>
      <c r="N242">
        <v>30</v>
      </c>
      <c r="O242">
        <v>18</v>
      </c>
      <c r="P242">
        <v>15</v>
      </c>
    </row>
    <row r="243" spans="1:26" x14ac:dyDescent="0.25">
      <c r="A243" t="s">
        <v>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6</v>
      </c>
      <c r="O243">
        <v>3</v>
      </c>
      <c r="P243">
        <v>0</v>
      </c>
    </row>
    <row r="244" spans="1:26" x14ac:dyDescent="0.25">
      <c r="A244" t="s">
        <v>110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26" x14ac:dyDescent="0.25">
      <c r="A245" t="s">
        <v>171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26" x14ac:dyDescent="0.25">
      <c r="A246" t="s">
        <v>177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26" x14ac:dyDescent="0.25">
      <c r="A247" s="1" t="s">
        <v>472</v>
      </c>
      <c r="Q247" s="4">
        <v>0</v>
      </c>
      <c r="R247" s="4">
        <v>0</v>
      </c>
      <c r="S247" s="4">
        <v>0</v>
      </c>
      <c r="T247" s="4">
        <v>0</v>
      </c>
      <c r="U247" s="4">
        <v>1.3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</row>
    <row r="248" spans="1:26" x14ac:dyDescent="0.25">
      <c r="A248" t="s">
        <v>348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>
        <v>3</v>
      </c>
      <c r="P248">
        <v>0</v>
      </c>
    </row>
    <row r="249" spans="1:26" x14ac:dyDescent="0.25">
      <c r="A249" s="1" t="s">
        <v>414</v>
      </c>
      <c r="Q249" s="4">
        <v>5.0000000000000001E-3</v>
      </c>
      <c r="R249" s="4">
        <v>1.7999999999999999E-2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1.2E-2</v>
      </c>
    </row>
    <row r="250" spans="1:26" x14ac:dyDescent="0.25">
      <c r="A250" t="s">
        <v>225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26" x14ac:dyDescent="0.25">
      <c r="A251" t="s">
        <v>215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26" x14ac:dyDescent="0.25">
      <c r="A252" t="s">
        <v>32</v>
      </c>
      <c r="B252">
        <v>36</v>
      </c>
      <c r="C252">
        <v>9</v>
      </c>
      <c r="D252">
        <v>36</v>
      </c>
      <c r="E252">
        <v>24</v>
      </c>
      <c r="F252">
        <v>63</v>
      </c>
      <c r="G252">
        <v>3</v>
      </c>
      <c r="H252">
        <v>12</v>
      </c>
      <c r="I252">
        <v>15</v>
      </c>
      <c r="J252">
        <v>39</v>
      </c>
      <c r="K252">
        <v>42</v>
      </c>
      <c r="L252">
        <v>69</v>
      </c>
      <c r="M252">
        <v>54</v>
      </c>
      <c r="N252">
        <v>75</v>
      </c>
      <c r="O252">
        <v>51</v>
      </c>
      <c r="P252">
        <v>15</v>
      </c>
    </row>
    <row r="253" spans="1:26" x14ac:dyDescent="0.25">
      <c r="A253" s="1" t="s">
        <v>473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1.2E-2</v>
      </c>
    </row>
    <row r="254" spans="1:26" x14ac:dyDescent="0.25">
      <c r="A254" t="s">
        <v>157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0</v>
      </c>
    </row>
    <row r="255" spans="1:26" x14ac:dyDescent="0.25">
      <c r="A255" t="s">
        <v>269</v>
      </c>
      <c r="B255">
        <v>120</v>
      </c>
      <c r="C255">
        <v>39</v>
      </c>
      <c r="D255">
        <v>114</v>
      </c>
      <c r="E255">
        <v>105</v>
      </c>
      <c r="F255">
        <v>102</v>
      </c>
      <c r="G255">
        <v>12</v>
      </c>
      <c r="H255">
        <v>36</v>
      </c>
      <c r="I255">
        <v>12</v>
      </c>
      <c r="J255">
        <v>105</v>
      </c>
      <c r="K255">
        <v>105</v>
      </c>
      <c r="L255">
        <v>138</v>
      </c>
      <c r="M255">
        <v>162</v>
      </c>
      <c r="N255">
        <v>174</v>
      </c>
      <c r="O255">
        <v>138</v>
      </c>
      <c r="P255">
        <v>57</v>
      </c>
    </row>
    <row r="256" spans="1:26" x14ac:dyDescent="0.25">
      <c r="A256" t="s">
        <v>331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26" x14ac:dyDescent="0.25">
      <c r="A257" t="s">
        <v>249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26" x14ac:dyDescent="0.25">
      <c r="A258" s="1" t="s">
        <v>442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0.06</v>
      </c>
      <c r="Z258" s="4">
        <v>0</v>
      </c>
    </row>
    <row r="259" spans="1:26" x14ac:dyDescent="0.25">
      <c r="A259" t="s">
        <v>486</v>
      </c>
      <c r="B259">
        <v>366</v>
      </c>
      <c r="C259">
        <v>105</v>
      </c>
      <c r="D259">
        <v>1014</v>
      </c>
      <c r="E259">
        <v>195</v>
      </c>
      <c r="F259">
        <v>267</v>
      </c>
      <c r="G259">
        <v>27</v>
      </c>
      <c r="H259">
        <v>45</v>
      </c>
      <c r="I259">
        <v>66</v>
      </c>
      <c r="J259">
        <v>807</v>
      </c>
      <c r="K259">
        <v>150</v>
      </c>
      <c r="L259">
        <v>408</v>
      </c>
      <c r="M259">
        <v>552</v>
      </c>
      <c r="N259">
        <v>1017</v>
      </c>
      <c r="O259">
        <v>549</v>
      </c>
      <c r="P259">
        <v>180</v>
      </c>
    </row>
    <row r="260" spans="1:26" x14ac:dyDescent="0.25">
      <c r="A260" s="1" t="s">
        <v>443</v>
      </c>
      <c r="Q260" s="4">
        <v>8.8000000000000005E-3</v>
      </c>
      <c r="R260" s="4">
        <v>1.4999999999999999E-2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0.4</v>
      </c>
      <c r="Y260" s="4">
        <v>0</v>
      </c>
      <c r="Z260" s="4">
        <v>0</v>
      </c>
    </row>
    <row r="261" spans="1:26" x14ac:dyDescent="0.25">
      <c r="A261" t="s">
        <v>321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26" x14ac:dyDescent="0.25">
      <c r="A262" t="s">
        <v>313</v>
      </c>
      <c r="B262">
        <v>0</v>
      </c>
      <c r="C262">
        <v>9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0</v>
      </c>
      <c r="N262">
        <v>0</v>
      </c>
      <c r="O262">
        <v>0</v>
      </c>
      <c r="P262">
        <v>0</v>
      </c>
    </row>
    <row r="263" spans="1:26" x14ac:dyDescent="0.25">
      <c r="A263" t="s">
        <v>130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26" x14ac:dyDescent="0.25">
      <c r="A264" s="1" t="s">
        <v>470</v>
      </c>
      <c r="Q264" s="4">
        <v>4.0000000000000001E-3</v>
      </c>
      <c r="R264" s="4">
        <v>0.02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1:26" x14ac:dyDescent="0.2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26" x14ac:dyDescent="0.25">
      <c r="A266" s="1" t="s">
        <v>361</v>
      </c>
      <c r="Q266" s="4">
        <v>0</v>
      </c>
      <c r="R266" s="4">
        <v>0</v>
      </c>
      <c r="S266" s="4">
        <f>1/30</f>
        <v>3.3333333333333333E-2</v>
      </c>
      <c r="T266" s="4">
        <f>1/15</f>
        <v>6.6666666666666666E-2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1:26" x14ac:dyDescent="0.25">
      <c r="A267" s="1" t="s">
        <v>374</v>
      </c>
      <c r="Q267" s="4">
        <v>0</v>
      </c>
      <c r="R267" s="4">
        <v>0</v>
      </c>
      <c r="S267" s="4">
        <f>1/22</f>
        <v>4.5454545454545456E-2</v>
      </c>
      <c r="T267" s="4">
        <f>1/15</f>
        <v>6.6666666666666666E-2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1:26" x14ac:dyDescent="0.25">
      <c r="A268" s="1" t="s">
        <v>362</v>
      </c>
      <c r="Q268" s="4">
        <v>0</v>
      </c>
      <c r="R268" s="4">
        <v>0</v>
      </c>
      <c r="S268" s="4">
        <f>1/30</f>
        <v>3.3333333333333333E-2</v>
      </c>
      <c r="T268" s="4">
        <f>1/30</f>
        <v>3.3333333333333333E-2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1:26" x14ac:dyDescent="0.25">
      <c r="A269" s="1" t="s">
        <v>378</v>
      </c>
      <c r="Q269" s="4">
        <v>0</v>
      </c>
      <c r="R269" s="4">
        <v>0</v>
      </c>
      <c r="S269" s="4">
        <f>1/20</f>
        <v>0.05</v>
      </c>
      <c r="T269" s="4">
        <f>1/20</f>
        <v>0.05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 spans="1:26" x14ac:dyDescent="0.25">
      <c r="A270" s="1" t="s">
        <v>378</v>
      </c>
      <c r="Q270" s="4">
        <v>0</v>
      </c>
      <c r="R270" s="4">
        <v>0</v>
      </c>
      <c r="S270" s="4">
        <v>0</v>
      </c>
      <c r="T270" s="4">
        <v>0</v>
      </c>
      <c r="U270" s="4">
        <v>1.2</v>
      </c>
      <c r="V270" s="4">
        <v>0.8</v>
      </c>
      <c r="W270" s="4">
        <v>0</v>
      </c>
      <c r="X270" s="4">
        <v>0</v>
      </c>
      <c r="Y270" s="4">
        <v>0</v>
      </c>
      <c r="Z270" s="4">
        <v>0</v>
      </c>
    </row>
    <row r="271" spans="1:26" x14ac:dyDescent="0.25">
      <c r="A271" s="1" t="s">
        <v>420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0.01</v>
      </c>
    </row>
    <row r="272" spans="1:26" x14ac:dyDescent="0.25">
      <c r="A272" t="s">
        <v>243</v>
      </c>
      <c r="B272">
        <v>6</v>
      </c>
      <c r="C272">
        <v>0</v>
      </c>
      <c r="D272">
        <v>6</v>
      </c>
      <c r="E272">
        <v>0</v>
      </c>
      <c r="F272">
        <v>3</v>
      </c>
      <c r="G272">
        <v>3</v>
      </c>
      <c r="H272">
        <v>3</v>
      </c>
      <c r="I272">
        <v>0</v>
      </c>
      <c r="J272">
        <v>6</v>
      </c>
      <c r="K272">
        <v>6</v>
      </c>
      <c r="L272">
        <v>6</v>
      </c>
      <c r="M272">
        <v>6</v>
      </c>
      <c r="N272">
        <v>6</v>
      </c>
      <c r="O272">
        <v>6</v>
      </c>
      <c r="P272">
        <v>0</v>
      </c>
    </row>
    <row r="273" spans="1:26" x14ac:dyDescent="0.25">
      <c r="A273" t="s">
        <v>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26" x14ac:dyDescent="0.25">
      <c r="A274" t="s">
        <v>186</v>
      </c>
      <c r="B274">
        <v>0</v>
      </c>
      <c r="C274">
        <v>0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26" x14ac:dyDescent="0.25">
      <c r="A275" t="s">
        <v>334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26" x14ac:dyDescent="0.25">
      <c r="A276" t="s">
        <v>108</v>
      </c>
      <c r="B276">
        <v>21</v>
      </c>
      <c r="C276">
        <v>12</v>
      </c>
      <c r="D276">
        <v>36</v>
      </c>
      <c r="E276">
        <v>36</v>
      </c>
      <c r="F276">
        <v>45</v>
      </c>
      <c r="G276">
        <v>6</v>
      </c>
      <c r="H276">
        <v>18</v>
      </c>
      <c r="I276">
        <v>0</v>
      </c>
      <c r="J276">
        <v>39</v>
      </c>
      <c r="K276">
        <v>36</v>
      </c>
      <c r="L276">
        <v>69</v>
      </c>
      <c r="M276">
        <v>57</v>
      </c>
      <c r="N276">
        <v>66</v>
      </c>
      <c r="O276">
        <v>63</v>
      </c>
      <c r="P276">
        <v>12</v>
      </c>
    </row>
    <row r="277" spans="1:26" x14ac:dyDescent="0.25">
      <c r="A277" t="s">
        <v>267</v>
      </c>
      <c r="B277">
        <v>0</v>
      </c>
      <c r="C277">
        <v>12</v>
      </c>
      <c r="D277">
        <v>18</v>
      </c>
      <c r="E277">
        <v>18</v>
      </c>
      <c r="F277">
        <v>12</v>
      </c>
      <c r="G277">
        <v>3</v>
      </c>
      <c r="H277">
        <v>12</v>
      </c>
      <c r="I277">
        <v>0</v>
      </c>
      <c r="J277">
        <v>30</v>
      </c>
      <c r="K277">
        <v>18</v>
      </c>
      <c r="L277">
        <v>30</v>
      </c>
      <c r="M277">
        <v>21</v>
      </c>
      <c r="N277">
        <v>24</v>
      </c>
      <c r="O277">
        <v>21</v>
      </c>
      <c r="P277">
        <v>9</v>
      </c>
    </row>
    <row r="278" spans="1:26" x14ac:dyDescent="0.25">
      <c r="A278" t="s">
        <v>218</v>
      </c>
      <c r="B278">
        <v>12</v>
      </c>
      <c r="C278">
        <v>6</v>
      </c>
      <c r="D278">
        <v>9</v>
      </c>
      <c r="E278">
        <v>6</v>
      </c>
      <c r="F278">
        <v>12</v>
      </c>
      <c r="G278">
        <v>3</v>
      </c>
      <c r="H278">
        <v>3</v>
      </c>
      <c r="I278">
        <v>0</v>
      </c>
      <c r="J278">
        <v>12</v>
      </c>
      <c r="K278">
        <v>12</v>
      </c>
      <c r="L278">
        <v>12</v>
      </c>
      <c r="M278">
        <v>12</v>
      </c>
      <c r="N278">
        <v>12</v>
      </c>
      <c r="O278">
        <v>18</v>
      </c>
      <c r="P278">
        <v>0</v>
      </c>
    </row>
    <row r="279" spans="1:26" x14ac:dyDescent="0.25">
      <c r="A279" t="s">
        <v>305</v>
      </c>
      <c r="B279">
        <v>0</v>
      </c>
      <c r="C279">
        <v>0</v>
      </c>
      <c r="D279">
        <v>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3</v>
      </c>
      <c r="L279">
        <v>0</v>
      </c>
      <c r="M279">
        <v>3</v>
      </c>
      <c r="N279">
        <v>3</v>
      </c>
      <c r="O279">
        <v>6</v>
      </c>
      <c r="P279">
        <v>0</v>
      </c>
    </row>
    <row r="280" spans="1:26" x14ac:dyDescent="0.25">
      <c r="A280" t="s">
        <v>206</v>
      </c>
      <c r="B280">
        <v>15</v>
      </c>
      <c r="C280">
        <v>9</v>
      </c>
      <c r="D280">
        <v>18</v>
      </c>
      <c r="E280">
        <v>12</v>
      </c>
      <c r="F280">
        <v>9</v>
      </c>
      <c r="G280">
        <v>6</v>
      </c>
      <c r="H280">
        <v>15</v>
      </c>
      <c r="I280">
        <v>0</v>
      </c>
      <c r="J280">
        <v>21</v>
      </c>
      <c r="K280">
        <v>15</v>
      </c>
      <c r="L280">
        <v>18</v>
      </c>
      <c r="M280">
        <v>27</v>
      </c>
      <c r="N280">
        <v>33</v>
      </c>
      <c r="O280">
        <v>30</v>
      </c>
      <c r="P280">
        <v>0</v>
      </c>
    </row>
    <row r="281" spans="1:26" x14ac:dyDescent="0.25">
      <c r="A281" t="s">
        <v>283</v>
      </c>
      <c r="B281">
        <v>0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</v>
      </c>
      <c r="N281">
        <v>18</v>
      </c>
      <c r="O281">
        <v>0</v>
      </c>
      <c r="P281">
        <v>0</v>
      </c>
    </row>
    <row r="282" spans="1:26" x14ac:dyDescent="0.25">
      <c r="A282" s="1" t="s">
        <v>400</v>
      </c>
      <c r="Q282" s="4">
        <v>1.2E-2</v>
      </c>
      <c r="R282" s="4">
        <v>2.1999999999999999E-2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1:26" x14ac:dyDescent="0.25">
      <c r="A283" t="s">
        <v>156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>
        <v>0</v>
      </c>
      <c r="P283">
        <v>0</v>
      </c>
    </row>
    <row r="284" spans="1:26" x14ac:dyDescent="0.25">
      <c r="A284" t="s">
        <v>254</v>
      </c>
      <c r="B284">
        <v>93</v>
      </c>
      <c r="C284">
        <v>27</v>
      </c>
      <c r="D284">
        <v>93</v>
      </c>
      <c r="E284">
        <v>111</v>
      </c>
      <c r="F284">
        <v>81</v>
      </c>
      <c r="G284">
        <v>24</v>
      </c>
      <c r="H284">
        <v>36</v>
      </c>
      <c r="I284">
        <v>24</v>
      </c>
      <c r="J284">
        <v>156</v>
      </c>
      <c r="K284">
        <v>93</v>
      </c>
      <c r="L284">
        <v>135</v>
      </c>
      <c r="M284">
        <v>93</v>
      </c>
      <c r="N284">
        <v>129</v>
      </c>
      <c r="O284">
        <v>162</v>
      </c>
      <c r="P284">
        <v>27</v>
      </c>
    </row>
    <row r="285" spans="1:26" x14ac:dyDescent="0.25">
      <c r="A285" t="s">
        <v>297</v>
      </c>
      <c r="B285">
        <v>126</v>
      </c>
      <c r="C285">
        <v>21</v>
      </c>
      <c r="D285">
        <v>123</v>
      </c>
      <c r="E285">
        <v>108</v>
      </c>
      <c r="F285">
        <v>99</v>
      </c>
      <c r="G285">
        <v>12</v>
      </c>
      <c r="H285">
        <v>39</v>
      </c>
      <c r="I285">
        <v>18</v>
      </c>
      <c r="J285">
        <v>129</v>
      </c>
      <c r="K285">
        <v>78</v>
      </c>
      <c r="L285">
        <v>138</v>
      </c>
      <c r="M285">
        <v>354</v>
      </c>
      <c r="N285">
        <v>330</v>
      </c>
      <c r="O285">
        <v>222</v>
      </c>
      <c r="P285">
        <v>69</v>
      </c>
    </row>
    <row r="286" spans="1:26" x14ac:dyDescent="0.25">
      <c r="A286" s="1" t="s">
        <v>444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4</v>
      </c>
      <c r="X286" s="4">
        <v>0</v>
      </c>
      <c r="Y286" s="4">
        <v>0</v>
      </c>
      <c r="Z286" s="4">
        <v>0</v>
      </c>
    </row>
    <row r="287" spans="1:26" x14ac:dyDescent="0.25">
      <c r="A287" t="s">
        <v>195</v>
      </c>
      <c r="B287">
        <v>0</v>
      </c>
      <c r="C287">
        <v>0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26" x14ac:dyDescent="0.25">
      <c r="A288" t="s">
        <v>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</row>
    <row r="289" spans="1:26" x14ac:dyDescent="0.25">
      <c r="A289" t="s">
        <v>107</v>
      </c>
      <c r="B289">
        <v>108</v>
      </c>
      <c r="C289">
        <v>69</v>
      </c>
      <c r="D289">
        <v>81</v>
      </c>
      <c r="E289">
        <v>84</v>
      </c>
      <c r="F289">
        <v>51</v>
      </c>
      <c r="G289">
        <v>9</v>
      </c>
      <c r="H289">
        <v>30</v>
      </c>
      <c r="I289">
        <v>18</v>
      </c>
      <c r="J289">
        <v>102</v>
      </c>
      <c r="K289">
        <v>72</v>
      </c>
      <c r="L289">
        <v>123</v>
      </c>
      <c r="M289">
        <v>294</v>
      </c>
      <c r="N289">
        <v>528</v>
      </c>
      <c r="O289">
        <v>174</v>
      </c>
      <c r="P289">
        <v>111</v>
      </c>
    </row>
    <row r="290" spans="1:26" x14ac:dyDescent="0.25">
      <c r="A290" s="1" t="s">
        <v>365</v>
      </c>
      <c r="Q290" s="4">
        <v>0</v>
      </c>
      <c r="R290" s="4">
        <v>0</v>
      </c>
      <c r="S290" s="4">
        <f>1/25</f>
        <v>0.04</v>
      </c>
      <c r="T290" s="4">
        <f>1/5</f>
        <v>0.2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1:26" x14ac:dyDescent="0.25">
      <c r="A291" s="1" t="s">
        <v>366</v>
      </c>
      <c r="Q291" s="4">
        <v>0</v>
      </c>
      <c r="R291" s="4">
        <v>0</v>
      </c>
      <c r="S291" s="4">
        <f>1/25</f>
        <v>0.04</v>
      </c>
      <c r="T291" s="4">
        <f>1/25</f>
        <v>0.04</v>
      </c>
      <c r="U291" s="4">
        <v>0</v>
      </c>
      <c r="V291" s="4">
        <v>0</v>
      </c>
      <c r="W291" s="4">
        <v>4</v>
      </c>
      <c r="X291" s="4">
        <v>0</v>
      </c>
      <c r="Y291" s="4">
        <v>0</v>
      </c>
      <c r="Z291" s="4">
        <v>0</v>
      </c>
    </row>
    <row r="292" spans="1:26" x14ac:dyDescent="0.25">
      <c r="A292" s="1" t="s">
        <v>358</v>
      </c>
      <c r="Q292" s="4">
        <v>0</v>
      </c>
      <c r="R292" s="4">
        <v>0</v>
      </c>
      <c r="S292" s="4">
        <f>1/30</f>
        <v>3.3333333333333333E-2</v>
      </c>
      <c r="T292" s="4">
        <f>1/20</f>
        <v>0.05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</row>
    <row r="293" spans="1:26" x14ac:dyDescent="0.25">
      <c r="A293" t="s">
        <v>119</v>
      </c>
      <c r="B293">
        <v>0</v>
      </c>
      <c r="C293">
        <v>6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</v>
      </c>
      <c r="N293">
        <v>27</v>
      </c>
      <c r="O293">
        <v>0</v>
      </c>
      <c r="P293">
        <v>0</v>
      </c>
    </row>
    <row r="294" spans="1:26" x14ac:dyDescent="0.25">
      <c r="A294" t="s">
        <v>266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>
        <v>0</v>
      </c>
      <c r="P294">
        <v>3</v>
      </c>
    </row>
    <row r="295" spans="1:26" x14ac:dyDescent="0.25">
      <c r="A295" t="s">
        <v>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26" x14ac:dyDescent="0.25">
      <c r="A296" s="1" t="s">
        <v>379</v>
      </c>
      <c r="Q296" s="4">
        <v>0</v>
      </c>
      <c r="R296" s="4">
        <v>0</v>
      </c>
      <c r="S296" s="4">
        <f>1/20</f>
        <v>0.05</v>
      </c>
      <c r="T296" s="4">
        <f>1/10</f>
        <v>0.1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</row>
    <row r="297" spans="1:26" x14ac:dyDescent="0.25">
      <c r="A297" s="1" t="s">
        <v>357</v>
      </c>
      <c r="Q297" s="4">
        <v>0</v>
      </c>
      <c r="R297" s="4">
        <v>0</v>
      </c>
      <c r="S297" s="4">
        <f>1/30</f>
        <v>3.3333333333333333E-2</v>
      </c>
      <c r="T297" s="4">
        <f>1/25</f>
        <v>0.04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</row>
    <row r="298" spans="1:26" x14ac:dyDescent="0.25">
      <c r="A298" t="s">
        <v>310</v>
      </c>
      <c r="B298">
        <v>54</v>
      </c>
      <c r="C298">
        <v>30</v>
      </c>
      <c r="D298">
        <v>87</v>
      </c>
      <c r="E298">
        <v>60</v>
      </c>
      <c r="F298">
        <v>63</v>
      </c>
      <c r="G298">
        <v>12</v>
      </c>
      <c r="H298">
        <v>33</v>
      </c>
      <c r="I298">
        <v>12</v>
      </c>
      <c r="J298">
        <v>75</v>
      </c>
      <c r="K298">
        <v>78</v>
      </c>
      <c r="L298">
        <v>75</v>
      </c>
      <c r="M298">
        <v>96</v>
      </c>
      <c r="N298">
        <v>99</v>
      </c>
      <c r="O298">
        <v>78</v>
      </c>
      <c r="P298">
        <v>30</v>
      </c>
    </row>
    <row r="299" spans="1:26" x14ac:dyDescent="0.25">
      <c r="A299" t="s">
        <v>163</v>
      </c>
      <c r="B299">
        <v>6</v>
      </c>
      <c r="C299">
        <v>9</v>
      </c>
      <c r="D299">
        <v>15</v>
      </c>
      <c r="E299">
        <v>3</v>
      </c>
      <c r="F299">
        <v>0</v>
      </c>
      <c r="G299">
        <v>0</v>
      </c>
      <c r="H299">
        <v>3</v>
      </c>
      <c r="I299">
        <v>0</v>
      </c>
      <c r="J299">
        <v>9</v>
      </c>
      <c r="K299">
        <v>3</v>
      </c>
      <c r="L299">
        <v>3</v>
      </c>
      <c r="M299">
        <v>12</v>
      </c>
      <c r="N299">
        <v>15</v>
      </c>
      <c r="O299">
        <v>18</v>
      </c>
      <c r="P299">
        <v>0</v>
      </c>
    </row>
    <row r="300" spans="1:26" x14ac:dyDescent="0.25">
      <c r="A300" t="s">
        <v>192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26" x14ac:dyDescent="0.25">
      <c r="A301" t="s">
        <v>170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26" x14ac:dyDescent="0.25">
      <c r="A302" t="s">
        <v>101</v>
      </c>
      <c r="B302">
        <v>21</v>
      </c>
      <c r="C302">
        <v>9</v>
      </c>
      <c r="D302">
        <v>27</v>
      </c>
      <c r="E302">
        <v>18</v>
      </c>
      <c r="F302">
        <v>15</v>
      </c>
      <c r="G302">
        <v>0</v>
      </c>
      <c r="H302">
        <v>0</v>
      </c>
      <c r="I302">
        <v>0</v>
      </c>
      <c r="J302">
        <v>15</v>
      </c>
      <c r="K302">
        <v>21</v>
      </c>
      <c r="L302">
        <v>27</v>
      </c>
      <c r="M302">
        <v>24</v>
      </c>
      <c r="N302">
        <v>30</v>
      </c>
      <c r="O302">
        <v>18</v>
      </c>
      <c r="P302">
        <v>21</v>
      </c>
    </row>
    <row r="303" spans="1:26" x14ac:dyDescent="0.25">
      <c r="A303" t="s">
        <v>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26" x14ac:dyDescent="0.25">
      <c r="A304" t="s">
        <v>337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26" x14ac:dyDescent="0.25">
      <c r="A305" t="s">
        <v>344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26" x14ac:dyDescent="0.25">
      <c r="A306" t="s">
        <v>291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26" x14ac:dyDescent="0.25">
      <c r="A307" t="s">
        <v>304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26" x14ac:dyDescent="0.25">
      <c r="A308" t="s">
        <v>314</v>
      </c>
      <c r="B308">
        <v>66</v>
      </c>
      <c r="C308">
        <v>39</v>
      </c>
      <c r="D308">
        <v>90</v>
      </c>
      <c r="E308">
        <v>87</v>
      </c>
      <c r="F308">
        <v>69</v>
      </c>
      <c r="G308">
        <v>12</v>
      </c>
      <c r="H308">
        <v>36</v>
      </c>
      <c r="I308">
        <v>27</v>
      </c>
      <c r="J308">
        <v>81</v>
      </c>
      <c r="K308">
        <v>84</v>
      </c>
      <c r="L308">
        <v>99</v>
      </c>
      <c r="M308">
        <v>153</v>
      </c>
      <c r="N308">
        <v>159</v>
      </c>
      <c r="O308">
        <v>90</v>
      </c>
      <c r="P308">
        <v>39</v>
      </c>
    </row>
    <row r="309" spans="1:26" x14ac:dyDescent="0.25">
      <c r="A309" s="1" t="s">
        <v>392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/>
      <c r="Z309" s="4">
        <v>0</v>
      </c>
    </row>
    <row r="310" spans="1:26" x14ac:dyDescent="0.25">
      <c r="A310" t="s">
        <v>180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26" x14ac:dyDescent="0.25">
      <c r="A311" t="s">
        <v>58</v>
      </c>
      <c r="B311">
        <v>75</v>
      </c>
      <c r="C311">
        <v>117</v>
      </c>
      <c r="D311">
        <v>99</v>
      </c>
      <c r="E311">
        <v>114</v>
      </c>
      <c r="F311">
        <v>33</v>
      </c>
      <c r="G311">
        <v>12</v>
      </c>
      <c r="H311">
        <v>30</v>
      </c>
      <c r="I311">
        <v>6</v>
      </c>
      <c r="J311">
        <v>99</v>
      </c>
      <c r="K311">
        <v>36</v>
      </c>
      <c r="L311">
        <v>90</v>
      </c>
      <c r="M311">
        <v>240</v>
      </c>
      <c r="N311">
        <v>252</v>
      </c>
      <c r="O311">
        <v>105</v>
      </c>
      <c r="P311">
        <v>96</v>
      </c>
    </row>
    <row r="312" spans="1:26" x14ac:dyDescent="0.25">
      <c r="A312" t="s">
        <v>38</v>
      </c>
      <c r="B312">
        <v>0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21</v>
      </c>
      <c r="N312">
        <v>21</v>
      </c>
      <c r="O312">
        <v>0</v>
      </c>
      <c r="P312">
        <v>0</v>
      </c>
    </row>
    <row r="313" spans="1:26" x14ac:dyDescent="0.25">
      <c r="A313" s="1" t="s">
        <v>403</v>
      </c>
      <c r="Q313" s="4">
        <v>0.01</v>
      </c>
      <c r="R313" s="4">
        <v>2.1999999999999999E-2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 spans="1:26" x14ac:dyDescent="0.25">
      <c r="A314" t="s">
        <v>105</v>
      </c>
      <c r="B314">
        <v>12</v>
      </c>
      <c r="C314">
        <v>0</v>
      </c>
      <c r="D314">
        <v>3</v>
      </c>
      <c r="E314">
        <v>18</v>
      </c>
      <c r="F314">
        <v>3</v>
      </c>
      <c r="G314">
        <v>0</v>
      </c>
      <c r="H314">
        <v>0</v>
      </c>
      <c r="I314">
        <v>0</v>
      </c>
      <c r="J314">
        <v>9</v>
      </c>
      <c r="K314">
        <v>3</v>
      </c>
      <c r="L314">
        <v>9</v>
      </c>
      <c r="M314">
        <v>39</v>
      </c>
      <c r="N314">
        <v>60</v>
      </c>
      <c r="O314">
        <v>21</v>
      </c>
      <c r="P314">
        <v>3</v>
      </c>
    </row>
    <row r="315" spans="1:26" x14ac:dyDescent="0.25">
      <c r="A315" t="s">
        <v>112</v>
      </c>
      <c r="B315">
        <v>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3</v>
      </c>
      <c r="O315">
        <v>0</v>
      </c>
      <c r="P315">
        <v>3</v>
      </c>
    </row>
    <row r="316" spans="1:26" x14ac:dyDescent="0.25">
      <c r="A316" s="1" t="s">
        <v>447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6</v>
      </c>
      <c r="X316" s="4">
        <v>0</v>
      </c>
      <c r="Y316" s="4">
        <v>0</v>
      </c>
      <c r="Z316" s="4">
        <v>0</v>
      </c>
    </row>
    <row r="317" spans="1:26" x14ac:dyDescent="0.25">
      <c r="A317" s="1" t="s">
        <v>448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0.01</v>
      </c>
    </row>
    <row r="318" spans="1:26" x14ac:dyDescent="0.25">
      <c r="A318" s="1" t="s">
        <v>372</v>
      </c>
      <c r="Q318" s="4">
        <v>0</v>
      </c>
      <c r="R318" s="4">
        <v>0</v>
      </c>
      <c r="S318" s="4">
        <f>1/22</f>
        <v>4.5454545454545456E-2</v>
      </c>
      <c r="T318" s="4">
        <f>1/11</f>
        <v>9.0909090909090912E-2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1:26" x14ac:dyDescent="0.25">
      <c r="A319" s="1" t="s">
        <v>356</v>
      </c>
      <c r="Q319" s="4">
        <v>0</v>
      </c>
      <c r="R319" s="4">
        <v>0</v>
      </c>
      <c r="S319" s="4">
        <f>1/30</f>
        <v>3.3333333333333333E-2</v>
      </c>
      <c r="T319" s="4">
        <f>1/23</f>
        <v>4.3478260869565216E-2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 spans="1:26" x14ac:dyDescent="0.25">
      <c r="A320" s="1" t="s">
        <v>364</v>
      </c>
      <c r="Q320" s="4">
        <v>0</v>
      </c>
      <c r="R320" s="4">
        <v>0</v>
      </c>
      <c r="S320" s="4">
        <f>1/30</f>
        <v>3.3333333333333333E-2</v>
      </c>
      <c r="T320" s="4">
        <f>1/30</f>
        <v>3.3333333333333333E-2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 spans="1:26" x14ac:dyDescent="0.25">
      <c r="A321" t="s">
        <v>229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26" x14ac:dyDescent="0.25">
      <c r="A322" t="s">
        <v>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26" x14ac:dyDescent="0.25">
      <c r="A323" t="s">
        <v>230</v>
      </c>
      <c r="B323">
        <v>60</v>
      </c>
      <c r="C323">
        <v>27</v>
      </c>
      <c r="D323">
        <v>90</v>
      </c>
      <c r="E323">
        <v>75</v>
      </c>
      <c r="F323">
        <v>63</v>
      </c>
      <c r="G323">
        <v>15</v>
      </c>
      <c r="H323">
        <v>36</v>
      </c>
      <c r="I323">
        <v>6</v>
      </c>
      <c r="J323">
        <v>78</v>
      </c>
      <c r="K323">
        <v>84</v>
      </c>
      <c r="L323">
        <v>84</v>
      </c>
      <c r="M323">
        <v>87</v>
      </c>
      <c r="N323">
        <v>90</v>
      </c>
      <c r="O323">
        <v>90</v>
      </c>
      <c r="P323">
        <v>39</v>
      </c>
    </row>
    <row r="324" spans="1:26" x14ac:dyDescent="0.25">
      <c r="A324" t="s">
        <v>339</v>
      </c>
      <c r="B324">
        <v>288</v>
      </c>
      <c r="C324">
        <v>177</v>
      </c>
      <c r="D324">
        <v>384</v>
      </c>
      <c r="E324">
        <v>411</v>
      </c>
      <c r="F324">
        <v>279</v>
      </c>
      <c r="G324">
        <v>36</v>
      </c>
      <c r="H324">
        <v>123</v>
      </c>
      <c r="I324">
        <v>42</v>
      </c>
      <c r="J324">
        <v>411</v>
      </c>
      <c r="K324">
        <v>147</v>
      </c>
      <c r="L324">
        <v>435</v>
      </c>
      <c r="M324">
        <v>381</v>
      </c>
      <c r="N324">
        <v>411</v>
      </c>
      <c r="O324">
        <v>516</v>
      </c>
      <c r="P324">
        <v>189</v>
      </c>
    </row>
    <row r="325" spans="1:26" x14ac:dyDescent="0.25">
      <c r="A325" t="s">
        <v>181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26" x14ac:dyDescent="0.25">
      <c r="A326" t="s">
        <v>224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26" x14ac:dyDescent="0.25">
      <c r="A327" s="1" t="s">
        <v>454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0.01</v>
      </c>
    </row>
    <row r="328" spans="1:26" x14ac:dyDescent="0.25">
      <c r="A328" s="1" t="s">
        <v>421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1.2E-2</v>
      </c>
    </row>
    <row r="329" spans="1:26" x14ac:dyDescent="0.25">
      <c r="A329" t="s">
        <v>51</v>
      </c>
      <c r="B329">
        <v>513</v>
      </c>
      <c r="C329">
        <v>108</v>
      </c>
      <c r="D329">
        <v>717</v>
      </c>
      <c r="E329">
        <v>330</v>
      </c>
      <c r="F329">
        <v>291</v>
      </c>
      <c r="G329">
        <v>39</v>
      </c>
      <c r="H329">
        <v>81</v>
      </c>
      <c r="I329">
        <v>51</v>
      </c>
      <c r="J329">
        <v>900</v>
      </c>
      <c r="K329">
        <v>189</v>
      </c>
      <c r="L329">
        <v>585</v>
      </c>
      <c r="M329">
        <v>1008</v>
      </c>
      <c r="N329">
        <v>1326</v>
      </c>
      <c r="O329">
        <v>576</v>
      </c>
      <c r="P329">
        <v>279</v>
      </c>
    </row>
    <row r="330" spans="1:26" x14ac:dyDescent="0.25">
      <c r="A330" s="1" t="s">
        <v>467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2.1000000000000001E-2</v>
      </c>
      <c r="Z330" s="4">
        <v>0</v>
      </c>
    </row>
    <row r="331" spans="1:26" x14ac:dyDescent="0.25">
      <c r="A331" t="s">
        <v>260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26" x14ac:dyDescent="0.25">
      <c r="A332" t="s">
        <v>258</v>
      </c>
      <c r="B332">
        <v>9</v>
      </c>
      <c r="C332">
        <v>0</v>
      </c>
      <c r="D332">
        <v>6</v>
      </c>
      <c r="E332">
        <v>6</v>
      </c>
      <c r="F332">
        <v>3</v>
      </c>
      <c r="G332">
        <v>0</v>
      </c>
      <c r="H332">
        <v>3</v>
      </c>
      <c r="I332">
        <v>0</v>
      </c>
      <c r="J332">
        <v>6</v>
      </c>
      <c r="K332">
        <v>0</v>
      </c>
      <c r="L332">
        <v>3</v>
      </c>
      <c r="M332">
        <v>12</v>
      </c>
      <c r="N332">
        <v>6</v>
      </c>
      <c r="O332">
        <v>9</v>
      </c>
      <c r="P332">
        <v>0</v>
      </c>
    </row>
    <row r="333" spans="1:26" x14ac:dyDescent="0.25">
      <c r="A333" t="s">
        <v>338</v>
      </c>
      <c r="B333">
        <v>9</v>
      </c>
      <c r="C333">
        <v>3</v>
      </c>
      <c r="D333">
        <v>9</v>
      </c>
      <c r="E333">
        <v>9</v>
      </c>
      <c r="F333">
        <v>6</v>
      </c>
      <c r="G333">
        <v>0</v>
      </c>
      <c r="H333">
        <v>3</v>
      </c>
      <c r="I333">
        <v>6</v>
      </c>
      <c r="J333">
        <v>27</v>
      </c>
      <c r="K333">
        <v>6</v>
      </c>
      <c r="L333">
        <v>21</v>
      </c>
      <c r="M333">
        <v>18</v>
      </c>
      <c r="N333">
        <v>12</v>
      </c>
      <c r="O333">
        <v>15</v>
      </c>
      <c r="P333">
        <v>9</v>
      </c>
    </row>
    <row r="334" spans="1:26" x14ac:dyDescent="0.25">
      <c r="A334" t="s">
        <v>188</v>
      </c>
      <c r="B334">
        <v>36</v>
      </c>
      <c r="C334">
        <v>21</v>
      </c>
      <c r="D334">
        <v>33</v>
      </c>
      <c r="E334">
        <v>48</v>
      </c>
      <c r="F334">
        <v>30</v>
      </c>
      <c r="G334">
        <v>15</v>
      </c>
      <c r="H334">
        <v>21</v>
      </c>
      <c r="I334">
        <v>3</v>
      </c>
      <c r="J334">
        <v>60</v>
      </c>
      <c r="K334">
        <v>30</v>
      </c>
      <c r="L334">
        <v>36</v>
      </c>
      <c r="M334">
        <v>42</v>
      </c>
      <c r="N334">
        <v>42</v>
      </c>
      <c r="O334">
        <v>60</v>
      </c>
      <c r="P334">
        <v>3</v>
      </c>
    </row>
    <row r="335" spans="1:26" x14ac:dyDescent="0.25">
      <c r="A335" t="s">
        <v>239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26" x14ac:dyDescent="0.25">
      <c r="A336" t="s">
        <v>302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26" x14ac:dyDescent="0.25">
      <c r="A337" t="s">
        <v>67</v>
      </c>
      <c r="B337">
        <v>21</v>
      </c>
      <c r="C337">
        <v>15</v>
      </c>
      <c r="D337">
        <v>39</v>
      </c>
      <c r="E337">
        <v>33</v>
      </c>
      <c r="F337">
        <v>33</v>
      </c>
      <c r="G337">
        <v>0</v>
      </c>
      <c r="H337">
        <v>12</v>
      </c>
      <c r="I337">
        <v>3</v>
      </c>
      <c r="J337">
        <v>30</v>
      </c>
      <c r="K337">
        <v>39</v>
      </c>
      <c r="L337">
        <v>39</v>
      </c>
      <c r="M337">
        <v>36</v>
      </c>
      <c r="N337">
        <v>36</v>
      </c>
      <c r="O337">
        <v>33</v>
      </c>
      <c r="P337">
        <v>27</v>
      </c>
    </row>
    <row r="338" spans="1:26" x14ac:dyDescent="0.25">
      <c r="A338" t="s">
        <v>270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26" x14ac:dyDescent="0.25">
      <c r="A339" t="s">
        <v>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26" x14ac:dyDescent="0.25">
      <c r="A340" t="s">
        <v>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3</v>
      </c>
      <c r="M340">
        <v>12</v>
      </c>
      <c r="N340">
        <v>18</v>
      </c>
      <c r="O340">
        <v>3</v>
      </c>
      <c r="P340">
        <v>9</v>
      </c>
    </row>
    <row r="341" spans="1:26" x14ac:dyDescent="0.25">
      <c r="A341" s="1" t="s">
        <v>455</v>
      </c>
      <c r="Q341" s="4">
        <v>7.0000000000000001E-3</v>
      </c>
      <c r="R341" s="4">
        <v>7.0000000000000001E-3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 spans="1:26" x14ac:dyDescent="0.25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26" x14ac:dyDescent="0.25">
      <c r="A343" t="s">
        <v>34</v>
      </c>
      <c r="B343">
        <v>54</v>
      </c>
      <c r="C343">
        <v>24</v>
      </c>
      <c r="D343">
        <v>78</v>
      </c>
      <c r="E343">
        <v>63</v>
      </c>
      <c r="F343">
        <v>63</v>
      </c>
      <c r="G343">
        <v>15</v>
      </c>
      <c r="H343">
        <v>33</v>
      </c>
      <c r="I343">
        <v>12</v>
      </c>
      <c r="J343">
        <v>75</v>
      </c>
      <c r="K343">
        <v>81</v>
      </c>
      <c r="L343">
        <v>78</v>
      </c>
      <c r="M343">
        <v>78</v>
      </c>
      <c r="N343">
        <v>75</v>
      </c>
      <c r="O343">
        <v>72</v>
      </c>
      <c r="P343">
        <v>33</v>
      </c>
    </row>
    <row r="344" spans="1:26" x14ac:dyDescent="0.25">
      <c r="A344" t="s">
        <v>309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26" x14ac:dyDescent="0.25">
      <c r="A345" t="s">
        <v>241</v>
      </c>
      <c r="B345">
        <v>6</v>
      </c>
      <c r="C345">
        <v>9</v>
      </c>
      <c r="D345">
        <v>21</v>
      </c>
      <c r="E345">
        <v>18</v>
      </c>
      <c r="F345">
        <v>33</v>
      </c>
      <c r="G345">
        <v>3</v>
      </c>
      <c r="H345">
        <v>12</v>
      </c>
      <c r="I345">
        <v>12</v>
      </c>
      <c r="J345">
        <v>15</v>
      </c>
      <c r="K345">
        <v>24</v>
      </c>
      <c r="L345">
        <v>15</v>
      </c>
      <c r="M345">
        <v>21</v>
      </c>
      <c r="N345">
        <v>21</v>
      </c>
      <c r="O345">
        <v>27</v>
      </c>
      <c r="P345">
        <v>9</v>
      </c>
    </row>
    <row r="346" spans="1:26" x14ac:dyDescent="0.25">
      <c r="A346" t="s">
        <v>315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26" x14ac:dyDescent="0.25">
      <c r="A347" t="s">
        <v>330</v>
      </c>
      <c r="B347">
        <v>9</v>
      </c>
      <c r="C347">
        <v>6</v>
      </c>
      <c r="D347">
        <v>12</v>
      </c>
      <c r="E347">
        <v>6</v>
      </c>
      <c r="F347">
        <v>0</v>
      </c>
      <c r="G347">
        <v>0</v>
      </c>
      <c r="H347">
        <v>6</v>
      </c>
      <c r="I347">
        <v>0</v>
      </c>
      <c r="J347">
        <v>0</v>
      </c>
      <c r="K347">
        <v>3</v>
      </c>
      <c r="L347">
        <v>15</v>
      </c>
      <c r="M347">
        <v>6</v>
      </c>
      <c r="N347">
        <v>12</v>
      </c>
      <c r="O347">
        <v>3</v>
      </c>
      <c r="P347">
        <v>3</v>
      </c>
    </row>
    <row r="348" spans="1:26" x14ac:dyDescent="0.25">
      <c r="A348" s="1" t="s">
        <v>351</v>
      </c>
    </row>
    <row r="349" spans="1:26" x14ac:dyDescent="0.25">
      <c r="A349" t="s">
        <v>151</v>
      </c>
      <c r="B349">
        <v>9</v>
      </c>
      <c r="C349">
        <v>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21</v>
      </c>
      <c r="N349">
        <v>33</v>
      </c>
      <c r="O349">
        <v>6</v>
      </c>
      <c r="P349">
        <v>12</v>
      </c>
    </row>
    <row r="350" spans="1:26" x14ac:dyDescent="0.25">
      <c r="A350" s="1" t="s">
        <v>405</v>
      </c>
      <c r="Q350" s="4">
        <v>0.01</v>
      </c>
      <c r="R350" s="4">
        <v>0.01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 spans="1:26" x14ac:dyDescent="0.25">
      <c r="A351" t="s">
        <v>251</v>
      </c>
      <c r="B351">
        <v>72</v>
      </c>
      <c r="C351">
        <v>18</v>
      </c>
      <c r="D351">
        <v>69</v>
      </c>
      <c r="E351">
        <v>72</v>
      </c>
      <c r="F351">
        <v>57</v>
      </c>
      <c r="G351">
        <v>3</v>
      </c>
      <c r="H351">
        <v>27</v>
      </c>
      <c r="I351">
        <v>9</v>
      </c>
      <c r="J351">
        <v>102</v>
      </c>
      <c r="K351">
        <v>12</v>
      </c>
      <c r="L351">
        <v>75</v>
      </c>
      <c r="M351">
        <v>111</v>
      </c>
      <c r="N351">
        <v>138</v>
      </c>
      <c r="O351">
        <v>120</v>
      </c>
      <c r="P351">
        <v>30</v>
      </c>
    </row>
    <row r="352" spans="1:26" x14ac:dyDescent="0.25">
      <c r="A352" s="1" t="s">
        <v>406</v>
      </c>
      <c r="Q352" s="4">
        <v>8.0000000000000002E-3</v>
      </c>
      <c r="R352" s="4">
        <v>1.4999999999999999E-2</v>
      </c>
      <c r="S352" s="4">
        <v>0</v>
      </c>
      <c r="T352" s="4">
        <v>0</v>
      </c>
      <c r="U352" s="4">
        <v>0</v>
      </c>
      <c r="V352" s="4">
        <v>0</v>
      </c>
      <c r="W352" s="4">
        <v>6</v>
      </c>
      <c r="X352" s="4">
        <v>0</v>
      </c>
      <c r="Y352" s="4">
        <v>0</v>
      </c>
      <c r="Z352" s="4">
        <v>0</v>
      </c>
    </row>
    <row r="353" spans="1:26" x14ac:dyDescent="0.25">
      <c r="A353" t="s">
        <v>214</v>
      </c>
      <c r="B353">
        <v>48</v>
      </c>
      <c r="C353">
        <v>6</v>
      </c>
      <c r="D353">
        <v>12</v>
      </c>
      <c r="E353">
        <v>9</v>
      </c>
      <c r="F353">
        <v>6</v>
      </c>
      <c r="G353">
        <v>0</v>
      </c>
      <c r="H353">
        <v>0</v>
      </c>
      <c r="I353">
        <v>3</v>
      </c>
      <c r="J353">
        <v>21</v>
      </c>
      <c r="K353">
        <v>6</v>
      </c>
      <c r="L353">
        <v>15</v>
      </c>
      <c r="M353">
        <v>36</v>
      </c>
      <c r="N353">
        <v>18</v>
      </c>
      <c r="O353">
        <v>21</v>
      </c>
      <c r="P353">
        <v>3</v>
      </c>
    </row>
    <row r="354" spans="1:26" x14ac:dyDescent="0.25">
      <c r="A354" s="1" t="s">
        <v>407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0.02</v>
      </c>
      <c r="Z354" s="4">
        <v>0</v>
      </c>
    </row>
    <row r="355" spans="1:26" x14ac:dyDescent="0.25">
      <c r="A355" t="s">
        <v>212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</v>
      </c>
      <c r="N355">
        <v>21</v>
      </c>
      <c r="O355">
        <v>0</v>
      </c>
      <c r="P355">
        <v>0</v>
      </c>
    </row>
    <row r="356" spans="1:26" x14ac:dyDescent="0.25">
      <c r="A356" t="s">
        <v>296</v>
      </c>
      <c r="B356">
        <v>6</v>
      </c>
      <c r="C356">
        <v>0</v>
      </c>
      <c r="D356">
        <v>3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6</v>
      </c>
      <c r="K356">
        <v>3</v>
      </c>
      <c r="L356">
        <v>6</v>
      </c>
      <c r="M356">
        <v>42</v>
      </c>
      <c r="N356">
        <v>57</v>
      </c>
      <c r="O356">
        <v>12</v>
      </c>
      <c r="P356">
        <v>0</v>
      </c>
    </row>
    <row r="357" spans="1:26" x14ac:dyDescent="0.25">
      <c r="A357" t="s">
        <v>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26" x14ac:dyDescent="0.25">
      <c r="A358" t="s">
        <v>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0</v>
      </c>
      <c r="P358">
        <v>0</v>
      </c>
    </row>
    <row r="359" spans="1:26" x14ac:dyDescent="0.25">
      <c r="A359" s="1" t="s">
        <v>457</v>
      </c>
      <c r="Q359" s="4">
        <v>0</v>
      </c>
      <c r="R359" s="4">
        <v>0</v>
      </c>
      <c r="S359" s="4">
        <v>0</v>
      </c>
      <c r="T359" s="4">
        <v>0</v>
      </c>
      <c r="U359" s="4">
        <v>1.3</v>
      </c>
      <c r="V359" s="4">
        <v>1</v>
      </c>
      <c r="W359" s="4">
        <v>0</v>
      </c>
      <c r="X359" s="4">
        <v>0.5</v>
      </c>
      <c r="Y359" s="4">
        <v>0</v>
      </c>
      <c r="Z359" s="4">
        <v>0</v>
      </c>
    </row>
    <row r="360" spans="1:26" x14ac:dyDescent="0.25">
      <c r="A360" t="s">
        <v>227</v>
      </c>
      <c r="B360">
        <v>291</v>
      </c>
      <c r="C360">
        <v>171</v>
      </c>
      <c r="D360">
        <v>270</v>
      </c>
      <c r="E360">
        <v>258</v>
      </c>
      <c r="F360">
        <v>177</v>
      </c>
      <c r="G360">
        <v>30</v>
      </c>
      <c r="H360">
        <v>69</v>
      </c>
      <c r="I360">
        <v>51</v>
      </c>
      <c r="J360">
        <v>231</v>
      </c>
      <c r="K360">
        <v>252</v>
      </c>
      <c r="L360">
        <v>336</v>
      </c>
      <c r="M360">
        <v>765</v>
      </c>
      <c r="N360">
        <v>1077</v>
      </c>
      <c r="O360">
        <v>402</v>
      </c>
      <c r="P360">
        <v>339</v>
      </c>
    </row>
    <row r="361" spans="1:26" x14ac:dyDescent="0.25">
      <c r="A361" t="s">
        <v>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26" x14ac:dyDescent="0.25">
      <c r="A362" t="s">
        <v>257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26" x14ac:dyDescent="0.25">
      <c r="A363" t="s">
        <v>307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26" x14ac:dyDescent="0.25">
      <c r="A364" t="s">
        <v>145</v>
      </c>
      <c r="B364">
        <v>9</v>
      </c>
      <c r="C364">
        <v>0</v>
      </c>
      <c r="D364">
        <v>6</v>
      </c>
      <c r="E364">
        <v>27</v>
      </c>
      <c r="F364">
        <v>0</v>
      </c>
      <c r="G364">
        <v>3</v>
      </c>
      <c r="H364">
        <v>15</v>
      </c>
      <c r="I364">
        <v>0</v>
      </c>
      <c r="J364">
        <v>57</v>
      </c>
      <c r="K364">
        <v>3</v>
      </c>
      <c r="L364">
        <v>6</v>
      </c>
      <c r="M364">
        <v>15</v>
      </c>
      <c r="N364">
        <v>15</v>
      </c>
      <c r="O364">
        <v>42</v>
      </c>
      <c r="P364">
        <v>0</v>
      </c>
    </row>
    <row r="365" spans="1:26" x14ac:dyDescent="0.25">
      <c r="A365" t="s">
        <v>232</v>
      </c>
      <c r="B365">
        <v>18</v>
      </c>
      <c r="C365">
        <v>18</v>
      </c>
      <c r="D365">
        <v>30</v>
      </c>
      <c r="E365">
        <v>39</v>
      </c>
      <c r="F365">
        <v>18</v>
      </c>
      <c r="G365">
        <v>6</v>
      </c>
      <c r="H365">
        <v>6</v>
      </c>
      <c r="I365">
        <v>0</v>
      </c>
      <c r="J365">
        <v>24</v>
      </c>
      <c r="K365">
        <v>12</v>
      </c>
      <c r="L365">
        <v>60</v>
      </c>
      <c r="M365">
        <v>63</v>
      </c>
      <c r="N365">
        <v>66</v>
      </c>
      <c r="O365">
        <v>39</v>
      </c>
      <c r="P365">
        <v>33</v>
      </c>
    </row>
    <row r="366" spans="1:26" x14ac:dyDescent="0.25">
      <c r="A366" s="1" t="s">
        <v>462</v>
      </c>
      <c r="Q366" s="4">
        <v>0.01</v>
      </c>
      <c r="R366" s="4">
        <v>2.5000000000000001E-2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</row>
    <row r="367" spans="1:26" x14ac:dyDescent="0.25">
      <c r="A367" t="s">
        <v>18</v>
      </c>
      <c r="B367">
        <v>69</v>
      </c>
      <c r="C367">
        <v>24</v>
      </c>
      <c r="D367">
        <v>84</v>
      </c>
      <c r="E367">
        <v>69</v>
      </c>
      <c r="F367">
        <v>69</v>
      </c>
      <c r="G367">
        <v>12</v>
      </c>
      <c r="H367">
        <v>39</v>
      </c>
      <c r="I367">
        <v>15</v>
      </c>
      <c r="J367">
        <v>81</v>
      </c>
      <c r="K367">
        <v>87</v>
      </c>
      <c r="L367">
        <v>93</v>
      </c>
      <c r="M367">
        <v>120</v>
      </c>
      <c r="N367">
        <v>129</v>
      </c>
      <c r="O367">
        <v>102</v>
      </c>
      <c r="P367">
        <v>36</v>
      </c>
    </row>
    <row r="368" spans="1:26" x14ac:dyDescent="0.25">
      <c r="A368" s="1" t="s">
        <v>469</v>
      </c>
      <c r="Q368" s="4">
        <v>8.0000000000000002E-3</v>
      </c>
      <c r="R368" s="4">
        <v>1.7999999999999999E-2</v>
      </c>
      <c r="S368" s="4">
        <v>0</v>
      </c>
      <c r="T368" s="4">
        <v>0</v>
      </c>
      <c r="U368" s="4">
        <v>0</v>
      </c>
      <c r="V368" s="4">
        <v>0</v>
      </c>
      <c r="W368" s="4">
        <v>6</v>
      </c>
      <c r="X368" s="4">
        <v>0</v>
      </c>
      <c r="Y368" s="4">
        <v>0</v>
      </c>
      <c r="Z368" s="4">
        <v>0</v>
      </c>
    </row>
    <row r="369" spans="1:26" x14ac:dyDescent="0.25">
      <c r="A369" t="s">
        <v>138</v>
      </c>
      <c r="B369">
        <v>54</v>
      </c>
      <c r="C369">
        <v>36</v>
      </c>
      <c r="D369">
        <v>66</v>
      </c>
      <c r="E369">
        <v>72</v>
      </c>
      <c r="F369">
        <v>60</v>
      </c>
      <c r="G369">
        <v>12</v>
      </c>
      <c r="H369">
        <v>33</v>
      </c>
      <c r="I369">
        <v>6</v>
      </c>
      <c r="J369">
        <v>75</v>
      </c>
      <c r="K369">
        <v>84</v>
      </c>
      <c r="L369">
        <v>108</v>
      </c>
      <c r="M369">
        <v>132</v>
      </c>
      <c r="N369">
        <v>159</v>
      </c>
      <c r="O369">
        <v>126</v>
      </c>
      <c r="P369">
        <v>33</v>
      </c>
    </row>
    <row r="370" spans="1:26" x14ac:dyDescent="0.25">
      <c r="A370" t="s">
        <v>166</v>
      </c>
      <c r="B370">
        <v>0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3</v>
      </c>
    </row>
    <row r="371" spans="1:26" x14ac:dyDescent="0.25">
      <c r="A371" t="s">
        <v>115</v>
      </c>
      <c r="B371">
        <v>45</v>
      </c>
      <c r="C371">
        <v>15</v>
      </c>
      <c r="D371">
        <v>45</v>
      </c>
      <c r="E371">
        <v>48</v>
      </c>
      <c r="F371">
        <v>39</v>
      </c>
      <c r="G371">
        <v>3</v>
      </c>
      <c r="H371">
        <v>12</v>
      </c>
      <c r="I371">
        <v>12</v>
      </c>
      <c r="J371">
        <v>60</v>
      </c>
      <c r="K371">
        <v>51</v>
      </c>
      <c r="L371">
        <v>69</v>
      </c>
      <c r="M371">
        <v>60</v>
      </c>
      <c r="N371">
        <v>66</v>
      </c>
      <c r="O371">
        <v>72</v>
      </c>
      <c r="P371">
        <v>33</v>
      </c>
    </row>
    <row r="372" spans="1:26" x14ac:dyDescent="0.25">
      <c r="A372" t="s">
        <v>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26" x14ac:dyDescent="0.25">
      <c r="A373" t="s">
        <v>53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26" x14ac:dyDescent="0.25">
      <c r="A374" t="s">
        <v>126</v>
      </c>
      <c r="B374">
        <v>0</v>
      </c>
      <c r="C374">
        <v>3</v>
      </c>
      <c r="D374">
        <v>3</v>
      </c>
      <c r="E374">
        <v>0</v>
      </c>
      <c r="F374">
        <v>3</v>
      </c>
      <c r="G374">
        <v>0</v>
      </c>
      <c r="H374">
        <v>3</v>
      </c>
      <c r="I374">
        <v>0</v>
      </c>
      <c r="J374">
        <v>0</v>
      </c>
      <c r="K374">
        <v>0</v>
      </c>
      <c r="L374">
        <v>3</v>
      </c>
      <c r="M374">
        <v>3</v>
      </c>
      <c r="N374">
        <v>6</v>
      </c>
      <c r="O374">
        <v>0</v>
      </c>
      <c r="P374">
        <v>3</v>
      </c>
    </row>
    <row r="375" spans="1:26" x14ac:dyDescent="0.25">
      <c r="A375" t="s">
        <v>176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26" x14ac:dyDescent="0.25">
      <c r="A376" t="s">
        <v>25</v>
      </c>
      <c r="B376">
        <v>30</v>
      </c>
      <c r="C376">
        <v>3</v>
      </c>
      <c r="D376">
        <v>24</v>
      </c>
      <c r="E376">
        <v>21</v>
      </c>
      <c r="F376">
        <v>18</v>
      </c>
      <c r="G376">
        <v>12</v>
      </c>
      <c r="H376">
        <v>15</v>
      </c>
      <c r="I376">
        <v>0</v>
      </c>
      <c r="J376">
        <v>30</v>
      </c>
      <c r="K376">
        <v>24</v>
      </c>
      <c r="L376">
        <v>24</v>
      </c>
      <c r="M376">
        <v>27</v>
      </c>
      <c r="N376">
        <v>36</v>
      </c>
      <c r="O376">
        <v>24</v>
      </c>
      <c r="P376">
        <v>0</v>
      </c>
    </row>
    <row r="377" spans="1:26" x14ac:dyDescent="0.25">
      <c r="A377" t="s">
        <v>213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26" x14ac:dyDescent="0.25">
      <c r="A378" t="s">
        <v>54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26" x14ac:dyDescent="0.25">
      <c r="A379" t="s">
        <v>256</v>
      </c>
      <c r="B379">
        <v>0</v>
      </c>
      <c r="C379">
        <v>0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>
        <v>0</v>
      </c>
      <c r="P379">
        <v>3</v>
      </c>
    </row>
    <row r="380" spans="1:26" x14ac:dyDescent="0.25">
      <c r="A380" t="s">
        <v>255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26" x14ac:dyDescent="0.25">
      <c r="A381" t="s">
        <v>210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26" x14ac:dyDescent="0.25">
      <c r="A382" t="s">
        <v>343</v>
      </c>
      <c r="B382">
        <v>21</v>
      </c>
      <c r="C382">
        <v>24</v>
      </c>
      <c r="D382">
        <v>60</v>
      </c>
      <c r="E382">
        <v>15</v>
      </c>
      <c r="F382">
        <v>15</v>
      </c>
      <c r="G382">
        <v>3</v>
      </c>
      <c r="H382">
        <v>6</v>
      </c>
      <c r="I382">
        <v>0</v>
      </c>
      <c r="J382">
        <v>30</v>
      </c>
      <c r="K382">
        <v>24</v>
      </c>
      <c r="L382">
        <v>18</v>
      </c>
      <c r="M382">
        <v>36</v>
      </c>
      <c r="N382">
        <v>54</v>
      </c>
      <c r="O382">
        <v>33</v>
      </c>
      <c r="P382">
        <v>6</v>
      </c>
    </row>
    <row r="383" spans="1:26" x14ac:dyDescent="0.25">
      <c r="A383" s="1" t="s">
        <v>474</v>
      </c>
      <c r="Q383" s="4">
        <v>0</v>
      </c>
      <c r="R383" s="4">
        <v>0.02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 spans="1:26" x14ac:dyDescent="0.25">
      <c r="A384" t="s">
        <v>131</v>
      </c>
      <c r="B384">
        <v>0</v>
      </c>
      <c r="C384">
        <v>0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26" x14ac:dyDescent="0.25">
      <c r="A385" t="s">
        <v>319</v>
      </c>
      <c r="B385">
        <v>0</v>
      </c>
      <c r="C385">
        <v>0</v>
      </c>
      <c r="D385">
        <v>0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9</v>
      </c>
      <c r="K385">
        <v>0</v>
      </c>
      <c r="L385">
        <v>3</v>
      </c>
      <c r="M385">
        <v>3</v>
      </c>
      <c r="N385">
        <v>3</v>
      </c>
      <c r="O385">
        <v>3</v>
      </c>
      <c r="P385">
        <v>0</v>
      </c>
    </row>
    <row r="386" spans="1:26" x14ac:dyDescent="0.25">
      <c r="A386" t="s">
        <v>117</v>
      </c>
      <c r="B386">
        <v>0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0</v>
      </c>
      <c r="N386">
        <v>0</v>
      </c>
      <c r="O386">
        <v>3</v>
      </c>
      <c r="P386">
        <v>3</v>
      </c>
    </row>
    <row r="387" spans="1:26" x14ac:dyDescent="0.25">
      <c r="A387" t="s">
        <v>120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26" x14ac:dyDescent="0.25">
      <c r="A388" t="s">
        <v>238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26" x14ac:dyDescent="0.25">
      <c r="A389" t="s">
        <v>295</v>
      </c>
      <c r="B389">
        <v>48</v>
      </c>
      <c r="C389">
        <v>21</v>
      </c>
      <c r="D389">
        <v>66</v>
      </c>
      <c r="E389">
        <v>54</v>
      </c>
      <c r="F389">
        <v>51</v>
      </c>
      <c r="G389">
        <v>12</v>
      </c>
      <c r="H389">
        <v>33</v>
      </c>
      <c r="I389">
        <v>6</v>
      </c>
      <c r="J389">
        <v>60</v>
      </c>
      <c r="K389">
        <v>66</v>
      </c>
      <c r="L389">
        <v>66</v>
      </c>
      <c r="M389">
        <v>63</v>
      </c>
      <c r="N389">
        <v>63</v>
      </c>
      <c r="O389">
        <v>60</v>
      </c>
      <c r="P389">
        <v>24</v>
      </c>
    </row>
    <row r="390" spans="1:26" x14ac:dyDescent="0.25">
      <c r="A390" t="s">
        <v>332</v>
      </c>
      <c r="B390">
        <v>27</v>
      </c>
      <c r="C390">
        <v>33</v>
      </c>
      <c r="D390">
        <v>51</v>
      </c>
      <c r="E390">
        <v>33</v>
      </c>
      <c r="F390">
        <v>57</v>
      </c>
      <c r="G390">
        <v>3</v>
      </c>
      <c r="H390">
        <v>12</v>
      </c>
      <c r="I390">
        <v>3</v>
      </c>
      <c r="J390">
        <v>30</v>
      </c>
      <c r="K390">
        <v>99</v>
      </c>
      <c r="L390">
        <v>30</v>
      </c>
      <c r="M390">
        <v>27</v>
      </c>
      <c r="N390">
        <v>45</v>
      </c>
      <c r="O390">
        <v>39</v>
      </c>
      <c r="P390">
        <v>21</v>
      </c>
    </row>
    <row r="391" spans="1:26" x14ac:dyDescent="0.25">
      <c r="A391" s="1" t="s">
        <v>464</v>
      </c>
      <c r="Q391" s="4">
        <v>6.0000000000000001E-3</v>
      </c>
      <c r="R391" s="4">
        <v>2.5000000000000001E-2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1:26" x14ac:dyDescent="0.25">
      <c r="A392" t="s">
        <v>237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26" x14ac:dyDescent="0.25">
      <c r="A393" t="s">
        <v>44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26" x14ac:dyDescent="0.25">
      <c r="A394" s="1" t="s">
        <v>465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0.4</v>
      </c>
      <c r="Y394" s="4">
        <v>0</v>
      </c>
      <c r="Z394" s="4">
        <v>0</v>
      </c>
    </row>
    <row r="395" spans="1:26" x14ac:dyDescent="0.25">
      <c r="A395" t="s">
        <v>211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26" x14ac:dyDescent="0.25">
      <c r="A396" t="s">
        <v>148</v>
      </c>
      <c r="B396">
        <v>6</v>
      </c>
      <c r="C396">
        <v>3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9</v>
      </c>
      <c r="M396">
        <v>6</v>
      </c>
      <c r="N396">
        <v>9</v>
      </c>
      <c r="O396">
        <v>0</v>
      </c>
      <c r="P396">
        <v>9</v>
      </c>
    </row>
    <row r="397" spans="1:26" x14ac:dyDescent="0.25">
      <c r="A397" t="s">
        <v>56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3</v>
      </c>
      <c r="O397">
        <v>0</v>
      </c>
      <c r="P397">
        <v>0</v>
      </c>
    </row>
    <row r="398" spans="1:26" x14ac:dyDescent="0.25">
      <c r="A398" t="s">
        <v>326</v>
      </c>
      <c r="B398">
        <v>21</v>
      </c>
      <c r="C398">
        <v>21</v>
      </c>
      <c r="D398">
        <v>45</v>
      </c>
      <c r="E398">
        <v>36</v>
      </c>
      <c r="F398">
        <v>39</v>
      </c>
      <c r="G398">
        <v>0</v>
      </c>
      <c r="H398">
        <v>12</v>
      </c>
      <c r="I398">
        <v>12</v>
      </c>
      <c r="J398">
        <v>39</v>
      </c>
      <c r="K398">
        <v>45</v>
      </c>
      <c r="L398">
        <v>45</v>
      </c>
      <c r="M398">
        <v>57</v>
      </c>
      <c r="N398">
        <v>57</v>
      </c>
      <c r="O398">
        <v>36</v>
      </c>
      <c r="P398">
        <v>30</v>
      </c>
    </row>
    <row r="399" spans="1:26" x14ac:dyDescent="0.25">
      <c r="A399" t="s">
        <v>246</v>
      </c>
      <c r="B399">
        <v>6</v>
      </c>
      <c r="C399">
        <v>9</v>
      </c>
      <c r="D399">
        <v>15</v>
      </c>
      <c r="E399">
        <v>0</v>
      </c>
      <c r="F399">
        <v>6</v>
      </c>
      <c r="G399">
        <v>0</v>
      </c>
      <c r="H399">
        <v>0</v>
      </c>
      <c r="I399">
        <v>0</v>
      </c>
      <c r="J399">
        <v>6</v>
      </c>
      <c r="K399">
        <v>3</v>
      </c>
      <c r="L399">
        <v>0</v>
      </c>
      <c r="M399">
        <v>9</v>
      </c>
      <c r="N399">
        <v>12</v>
      </c>
      <c r="O399">
        <v>12</v>
      </c>
      <c r="P399">
        <v>0</v>
      </c>
    </row>
    <row r="400" spans="1:26" x14ac:dyDescent="0.25">
      <c r="A400" t="s">
        <v>273</v>
      </c>
      <c r="B400">
        <v>0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6</v>
      </c>
      <c r="O400">
        <v>0</v>
      </c>
      <c r="P400">
        <v>3</v>
      </c>
    </row>
    <row r="401" spans="1:26" x14ac:dyDescent="0.25">
      <c r="A401" t="s">
        <v>231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26" x14ac:dyDescent="0.25">
      <c r="A402" t="s">
        <v>93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26" x14ac:dyDescent="0.25">
      <c r="A403" t="s">
        <v>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26" x14ac:dyDescent="0.25">
      <c r="A404" t="s">
        <v>63</v>
      </c>
      <c r="B404">
        <v>51</v>
      </c>
      <c r="C404">
        <v>12</v>
      </c>
      <c r="D404">
        <v>36</v>
      </c>
      <c r="E404">
        <v>42</v>
      </c>
      <c r="F404">
        <v>51</v>
      </c>
      <c r="G404">
        <v>3</v>
      </c>
      <c r="H404">
        <v>12</v>
      </c>
      <c r="I404">
        <v>9</v>
      </c>
      <c r="J404">
        <v>39</v>
      </c>
      <c r="K404">
        <v>21</v>
      </c>
      <c r="L404">
        <v>27</v>
      </c>
      <c r="M404">
        <v>111</v>
      </c>
      <c r="N404">
        <v>237</v>
      </c>
      <c r="O404">
        <v>78</v>
      </c>
      <c r="P404">
        <v>30</v>
      </c>
    </row>
    <row r="405" spans="1:26" x14ac:dyDescent="0.25">
      <c r="A405" t="s">
        <v>217</v>
      </c>
      <c r="B405">
        <v>3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6</v>
      </c>
      <c r="O405">
        <v>0</v>
      </c>
      <c r="P405">
        <v>0</v>
      </c>
    </row>
    <row r="406" spans="1:26" x14ac:dyDescent="0.25">
      <c r="A406" t="s">
        <v>209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26" x14ac:dyDescent="0.25">
      <c r="A407" t="s">
        <v>168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26" x14ac:dyDescent="0.25">
      <c r="A408" t="s">
        <v>236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26" x14ac:dyDescent="0.25">
      <c r="A409" t="s">
        <v>268</v>
      </c>
      <c r="B409">
        <v>3</v>
      </c>
      <c r="C409">
        <v>0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0</v>
      </c>
      <c r="J409">
        <v>3</v>
      </c>
      <c r="K409">
        <v>6</v>
      </c>
      <c r="L409">
        <v>3</v>
      </c>
      <c r="M409">
        <v>6</v>
      </c>
      <c r="N409">
        <v>3</v>
      </c>
      <c r="O409">
        <v>3</v>
      </c>
      <c r="P409">
        <v>0</v>
      </c>
    </row>
    <row r="410" spans="1:26" x14ac:dyDescent="0.25">
      <c r="A410" t="s">
        <v>116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26" x14ac:dyDescent="0.25">
      <c r="A411" t="s">
        <v>65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26" x14ac:dyDescent="0.25">
      <c r="A412" t="s">
        <v>189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26" x14ac:dyDescent="0.25">
      <c r="A413" t="s">
        <v>345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26" x14ac:dyDescent="0.25">
      <c r="A414" t="s">
        <v>74</v>
      </c>
      <c r="B414">
        <v>30</v>
      </c>
      <c r="C414">
        <v>6</v>
      </c>
      <c r="D414">
        <v>18</v>
      </c>
      <c r="E414">
        <v>21</v>
      </c>
      <c r="F414">
        <v>15</v>
      </c>
      <c r="G414">
        <v>0</v>
      </c>
      <c r="H414">
        <v>6</v>
      </c>
      <c r="I414">
        <v>3</v>
      </c>
      <c r="J414">
        <v>30</v>
      </c>
      <c r="K414">
        <v>15</v>
      </c>
      <c r="L414">
        <v>24</v>
      </c>
      <c r="M414">
        <v>24</v>
      </c>
      <c r="N414">
        <v>27</v>
      </c>
      <c r="O414">
        <v>45</v>
      </c>
      <c r="P414">
        <v>0</v>
      </c>
    </row>
    <row r="415" spans="1:26" x14ac:dyDescent="0.25">
      <c r="A415" s="1" t="s">
        <v>415</v>
      </c>
      <c r="Q415" s="4">
        <v>0.01</v>
      </c>
      <c r="R415" s="4">
        <v>2.1999999999999999E-2</v>
      </c>
      <c r="S415" s="4">
        <v>0</v>
      </c>
      <c r="T415" s="4">
        <v>0</v>
      </c>
      <c r="U415" s="4">
        <v>0</v>
      </c>
      <c r="V415" s="4">
        <v>0</v>
      </c>
      <c r="W415" s="4">
        <v>6</v>
      </c>
      <c r="X415" s="4">
        <v>0</v>
      </c>
      <c r="Y415" s="4">
        <v>0</v>
      </c>
      <c r="Z415" s="4">
        <v>0</v>
      </c>
    </row>
    <row r="416" spans="1:26" x14ac:dyDescent="0.25">
      <c r="A416" t="s">
        <v>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26" x14ac:dyDescent="0.25">
      <c r="A417" t="s">
        <v>147</v>
      </c>
      <c r="B417">
        <v>30</v>
      </c>
      <c r="C417">
        <v>33</v>
      </c>
      <c r="D417">
        <v>75</v>
      </c>
      <c r="E417">
        <v>51</v>
      </c>
      <c r="F417">
        <v>63</v>
      </c>
      <c r="G417">
        <v>0</v>
      </c>
      <c r="H417">
        <v>15</v>
      </c>
      <c r="I417">
        <v>12</v>
      </c>
      <c r="J417">
        <v>48</v>
      </c>
      <c r="K417">
        <v>33</v>
      </c>
      <c r="L417">
        <v>78</v>
      </c>
      <c r="M417">
        <v>66</v>
      </c>
      <c r="N417">
        <v>105</v>
      </c>
      <c r="O417">
        <v>78</v>
      </c>
      <c r="P417">
        <v>51</v>
      </c>
    </row>
    <row r="418" spans="1:26" x14ac:dyDescent="0.25">
      <c r="A418" s="1" t="s">
        <v>393</v>
      </c>
      <c r="Q418" s="4">
        <v>0.01</v>
      </c>
      <c r="R418" s="4">
        <v>2.5000000000000001E-2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</row>
    <row r="419" spans="1:26" x14ac:dyDescent="0.25">
      <c r="A419" t="s">
        <v>312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3</v>
      </c>
      <c r="O419">
        <v>0</v>
      </c>
      <c r="P419">
        <v>0</v>
      </c>
    </row>
    <row r="420" spans="1:26" x14ac:dyDescent="0.25">
      <c r="A420" t="s">
        <v>141</v>
      </c>
      <c r="B420">
        <v>180</v>
      </c>
      <c r="C420">
        <v>42</v>
      </c>
      <c r="D420">
        <v>171</v>
      </c>
      <c r="E420">
        <v>255</v>
      </c>
      <c r="F420">
        <v>198</v>
      </c>
      <c r="G420">
        <v>21</v>
      </c>
      <c r="H420">
        <v>60</v>
      </c>
      <c r="I420">
        <v>24</v>
      </c>
      <c r="J420">
        <v>300</v>
      </c>
      <c r="K420">
        <v>144</v>
      </c>
      <c r="L420">
        <v>255</v>
      </c>
      <c r="M420">
        <v>294</v>
      </c>
      <c r="N420">
        <v>363</v>
      </c>
      <c r="O420">
        <v>429</v>
      </c>
      <c r="P420">
        <v>57</v>
      </c>
    </row>
    <row r="421" spans="1:26" x14ac:dyDescent="0.25">
      <c r="A421" t="s">
        <v>221</v>
      </c>
      <c r="B421">
        <v>159</v>
      </c>
      <c r="C421">
        <v>84</v>
      </c>
      <c r="D421">
        <v>165</v>
      </c>
      <c r="E421">
        <v>204</v>
      </c>
      <c r="F421">
        <v>141</v>
      </c>
      <c r="G421">
        <v>30</v>
      </c>
      <c r="H421">
        <v>66</v>
      </c>
      <c r="I421">
        <v>24</v>
      </c>
      <c r="J421">
        <v>168</v>
      </c>
      <c r="K421">
        <v>135</v>
      </c>
      <c r="L421">
        <v>174</v>
      </c>
      <c r="M421">
        <v>333</v>
      </c>
      <c r="N421">
        <v>510</v>
      </c>
      <c r="O421">
        <v>246</v>
      </c>
      <c r="P421">
        <v>81</v>
      </c>
    </row>
    <row r="422" spans="1:26" x14ac:dyDescent="0.25">
      <c r="A422" s="1" t="s">
        <v>416</v>
      </c>
      <c r="Q422" s="4">
        <v>5.0000000000000001E-3</v>
      </c>
      <c r="R422" s="4">
        <v>1.4999999999999999E-2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 spans="1:26" x14ac:dyDescent="0.25">
      <c r="A423" t="s">
        <v>318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26" x14ac:dyDescent="0.25">
      <c r="A424" t="s">
        <v>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26" x14ac:dyDescent="0.25">
      <c r="A425" t="s">
        <v>146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26" x14ac:dyDescent="0.25">
      <c r="A426" t="s">
        <v>216</v>
      </c>
      <c r="B426">
        <v>12</v>
      </c>
      <c r="C426">
        <v>9</v>
      </c>
      <c r="D426">
        <v>24</v>
      </c>
      <c r="E426">
        <v>18</v>
      </c>
      <c r="F426">
        <v>15</v>
      </c>
      <c r="G426">
        <v>3</v>
      </c>
      <c r="H426">
        <v>6</v>
      </c>
      <c r="I426">
        <v>9</v>
      </c>
      <c r="J426">
        <v>24</v>
      </c>
      <c r="K426">
        <v>27</v>
      </c>
      <c r="L426">
        <v>24</v>
      </c>
      <c r="M426">
        <v>24</v>
      </c>
      <c r="N426">
        <v>18</v>
      </c>
      <c r="O426">
        <v>21</v>
      </c>
      <c r="P426">
        <v>12</v>
      </c>
    </row>
    <row r="427" spans="1:26" x14ac:dyDescent="0.25">
      <c r="A427" t="s">
        <v>244</v>
      </c>
      <c r="B427">
        <v>15</v>
      </c>
      <c r="C427">
        <v>3</v>
      </c>
      <c r="D427">
        <v>15</v>
      </c>
      <c r="E427">
        <v>12</v>
      </c>
      <c r="F427">
        <v>15</v>
      </c>
      <c r="G427">
        <v>6</v>
      </c>
      <c r="H427">
        <v>12</v>
      </c>
      <c r="I427">
        <v>0</v>
      </c>
      <c r="J427">
        <v>15</v>
      </c>
      <c r="K427">
        <v>24</v>
      </c>
      <c r="L427">
        <v>15</v>
      </c>
      <c r="M427">
        <v>18</v>
      </c>
      <c r="N427">
        <v>21</v>
      </c>
      <c r="O427">
        <v>21</v>
      </c>
      <c r="P427">
        <v>0</v>
      </c>
    </row>
    <row r="428" spans="1:26" x14ac:dyDescent="0.25">
      <c r="A428" t="s">
        <v>162</v>
      </c>
      <c r="B428">
        <v>33</v>
      </c>
      <c r="C428">
        <v>12</v>
      </c>
      <c r="D428">
        <v>45</v>
      </c>
      <c r="E428">
        <v>27</v>
      </c>
      <c r="F428">
        <v>21</v>
      </c>
      <c r="G428">
        <v>12</v>
      </c>
      <c r="H428">
        <v>21</v>
      </c>
      <c r="I428">
        <v>0</v>
      </c>
      <c r="J428">
        <v>42</v>
      </c>
      <c r="K428">
        <v>33</v>
      </c>
      <c r="L428">
        <v>30</v>
      </c>
      <c r="M428">
        <v>39</v>
      </c>
      <c r="N428">
        <v>39</v>
      </c>
      <c r="O428">
        <v>48</v>
      </c>
      <c r="P428">
        <v>3</v>
      </c>
    </row>
    <row r="429" spans="1:26" x14ac:dyDescent="0.25">
      <c r="A429" t="s">
        <v>281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26" x14ac:dyDescent="0.25">
      <c r="A430" t="s">
        <v>200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0</v>
      </c>
      <c r="P430">
        <v>0</v>
      </c>
    </row>
    <row r="431" spans="1:26" x14ac:dyDescent="0.25">
      <c r="A431" t="s">
        <v>323</v>
      </c>
      <c r="B431">
        <v>3</v>
      </c>
      <c r="C431">
        <v>3</v>
      </c>
      <c r="D431">
        <v>24</v>
      </c>
      <c r="E431">
        <v>12</v>
      </c>
      <c r="F431">
        <v>0</v>
      </c>
      <c r="G431">
        <v>0</v>
      </c>
      <c r="H431">
        <v>0</v>
      </c>
      <c r="I431">
        <v>0</v>
      </c>
      <c r="J431">
        <v>21</v>
      </c>
      <c r="K431">
        <v>3</v>
      </c>
      <c r="L431">
        <v>3</v>
      </c>
      <c r="M431">
        <v>51</v>
      </c>
      <c r="N431">
        <v>33</v>
      </c>
      <c r="O431">
        <v>72</v>
      </c>
      <c r="P431">
        <v>0</v>
      </c>
    </row>
    <row r="432" spans="1:26" x14ac:dyDescent="0.25">
      <c r="A432" t="s">
        <v>262</v>
      </c>
      <c r="B432">
        <v>3</v>
      </c>
      <c r="C432">
        <v>3</v>
      </c>
      <c r="D432">
        <v>0</v>
      </c>
      <c r="E432">
        <v>3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  <c r="M432">
        <v>21</v>
      </c>
      <c r="N432">
        <v>21</v>
      </c>
      <c r="O432">
        <v>3</v>
      </c>
      <c r="P432">
        <v>0</v>
      </c>
    </row>
    <row r="433" spans="1:26" x14ac:dyDescent="0.25">
      <c r="A433" t="s">
        <v>322</v>
      </c>
      <c r="B433">
        <v>72</v>
      </c>
      <c r="C433">
        <v>27</v>
      </c>
      <c r="D433">
        <v>102</v>
      </c>
      <c r="E433">
        <v>87</v>
      </c>
      <c r="F433">
        <v>51</v>
      </c>
      <c r="G433">
        <v>15</v>
      </c>
      <c r="H433">
        <v>45</v>
      </c>
      <c r="I433">
        <v>12</v>
      </c>
      <c r="J433">
        <v>123</v>
      </c>
      <c r="K433">
        <v>78</v>
      </c>
      <c r="L433">
        <v>99</v>
      </c>
      <c r="M433">
        <v>93</v>
      </c>
      <c r="N433">
        <v>81</v>
      </c>
      <c r="O433">
        <v>108</v>
      </c>
      <c r="P433">
        <v>27</v>
      </c>
    </row>
    <row r="434" spans="1:26" x14ac:dyDescent="0.25">
      <c r="A434" s="1" t="s">
        <v>376</v>
      </c>
      <c r="Q434" s="4">
        <v>0</v>
      </c>
      <c r="R434" s="4">
        <v>0</v>
      </c>
      <c r="S434" s="4">
        <f>1/20</f>
        <v>0.05</v>
      </c>
      <c r="T434" s="4">
        <f>1/10</f>
        <v>0.1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1:26" x14ac:dyDescent="0.25">
      <c r="A435" s="1" t="s">
        <v>377</v>
      </c>
      <c r="Q435" s="4">
        <v>0</v>
      </c>
      <c r="R435" s="4">
        <v>0</v>
      </c>
      <c r="S435" s="4">
        <f>1/20</f>
        <v>0.05</v>
      </c>
      <c r="T435" s="4">
        <f>1/20</f>
        <v>0.05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</row>
    <row r="436" spans="1:26" x14ac:dyDescent="0.25">
      <c r="A436" s="1" t="s">
        <v>377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0.4</v>
      </c>
      <c r="Y436" s="4">
        <v>0</v>
      </c>
      <c r="Z436" s="4">
        <v>0</v>
      </c>
    </row>
    <row r="437" spans="1:26" x14ac:dyDescent="0.25">
      <c r="A437" t="s">
        <v>288</v>
      </c>
      <c r="B437">
        <v>0</v>
      </c>
      <c r="C437">
        <v>3</v>
      </c>
      <c r="D437">
        <v>0</v>
      </c>
      <c r="E437">
        <v>0</v>
      </c>
      <c r="F437">
        <v>15</v>
      </c>
      <c r="G437">
        <v>0</v>
      </c>
      <c r="H437">
        <v>0</v>
      </c>
      <c r="I437">
        <v>0</v>
      </c>
      <c r="J437">
        <v>3</v>
      </c>
      <c r="K437">
        <v>12</v>
      </c>
      <c r="L437">
        <v>0</v>
      </c>
      <c r="M437">
        <v>3</v>
      </c>
      <c r="N437">
        <v>3</v>
      </c>
      <c r="O437">
        <v>18</v>
      </c>
      <c r="P437">
        <v>0</v>
      </c>
    </row>
    <row r="438" spans="1:26" x14ac:dyDescent="0.25">
      <c r="A438" t="s">
        <v>50</v>
      </c>
      <c r="B438">
        <v>6</v>
      </c>
      <c r="C438">
        <v>0</v>
      </c>
      <c r="D438">
        <v>12</v>
      </c>
      <c r="E438">
        <v>6</v>
      </c>
      <c r="F438">
        <v>6</v>
      </c>
      <c r="G438">
        <v>3</v>
      </c>
      <c r="H438">
        <v>3</v>
      </c>
      <c r="I438">
        <v>0</v>
      </c>
      <c r="J438">
        <v>9</v>
      </c>
      <c r="K438">
        <v>0</v>
      </c>
      <c r="L438">
        <v>15</v>
      </c>
      <c r="M438">
        <v>21</v>
      </c>
      <c r="N438">
        <v>15</v>
      </c>
      <c r="O438">
        <v>9</v>
      </c>
      <c r="P438">
        <v>6</v>
      </c>
    </row>
    <row r="439" spans="1:26" x14ac:dyDescent="0.25">
      <c r="A439" t="s">
        <v>287</v>
      </c>
      <c r="B439">
        <v>87</v>
      </c>
      <c r="C439">
        <v>24</v>
      </c>
      <c r="D439">
        <v>90</v>
      </c>
      <c r="E439">
        <v>156</v>
      </c>
      <c r="F439">
        <v>51</v>
      </c>
      <c r="G439">
        <v>21</v>
      </c>
      <c r="H439">
        <v>72</v>
      </c>
      <c r="I439">
        <v>18</v>
      </c>
      <c r="J439">
        <v>168</v>
      </c>
      <c r="K439">
        <v>39</v>
      </c>
      <c r="L439">
        <v>117</v>
      </c>
      <c r="M439">
        <v>219</v>
      </c>
      <c r="N439">
        <v>153</v>
      </c>
      <c r="O439">
        <v>150</v>
      </c>
      <c r="P439">
        <v>33</v>
      </c>
    </row>
    <row r="440" spans="1:26" x14ac:dyDescent="0.25">
      <c r="A440" t="s">
        <v>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0</v>
      </c>
      <c r="J440">
        <v>3</v>
      </c>
      <c r="K440">
        <v>3</v>
      </c>
      <c r="L440">
        <v>0</v>
      </c>
      <c r="M440">
        <v>3</v>
      </c>
      <c r="N440">
        <v>0</v>
      </c>
      <c r="O440">
        <v>3</v>
      </c>
      <c r="P440">
        <v>0</v>
      </c>
    </row>
    <row r="441" spans="1:26" x14ac:dyDescent="0.25">
      <c r="A441" s="1" t="s">
        <v>458</v>
      </c>
      <c r="Q441" s="4">
        <v>1.8800000000000001E-2</v>
      </c>
      <c r="R441" s="4">
        <v>1.8800000000000001E-2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 spans="1:26" x14ac:dyDescent="0.25">
      <c r="A442" t="s">
        <v>159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26" x14ac:dyDescent="0.25">
      <c r="A443" t="s">
        <v>106</v>
      </c>
      <c r="B443">
        <v>9</v>
      </c>
      <c r="C443">
        <v>6</v>
      </c>
      <c r="D443">
        <v>18</v>
      </c>
      <c r="E443">
        <v>12</v>
      </c>
      <c r="F443">
        <v>24</v>
      </c>
      <c r="G443">
        <v>6</v>
      </c>
      <c r="H443">
        <v>9</v>
      </c>
      <c r="I443">
        <v>0</v>
      </c>
      <c r="J443">
        <v>15</v>
      </c>
      <c r="K443">
        <v>15</v>
      </c>
      <c r="L443">
        <v>15</v>
      </c>
      <c r="M443">
        <v>15</v>
      </c>
      <c r="N443">
        <v>12</v>
      </c>
      <c r="O443">
        <v>12</v>
      </c>
      <c r="P443">
        <v>3</v>
      </c>
    </row>
    <row r="444" spans="1:26" x14ac:dyDescent="0.25">
      <c r="A444" t="s">
        <v>294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26" x14ac:dyDescent="0.25">
      <c r="A445" t="s">
        <v>104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26" x14ac:dyDescent="0.25">
      <c r="A446" t="s">
        <v>40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26" x14ac:dyDescent="0.25">
      <c r="A447" t="s">
        <v>33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26" x14ac:dyDescent="0.25">
      <c r="A448" t="s">
        <v>329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26" x14ac:dyDescent="0.25">
      <c r="A449" t="s">
        <v>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26" x14ac:dyDescent="0.25">
      <c r="A450" s="1" t="s">
        <v>475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0.4</v>
      </c>
      <c r="Y450" s="4">
        <v>0</v>
      </c>
      <c r="Z450" s="4">
        <v>0</v>
      </c>
    </row>
    <row r="451" spans="1:26" x14ac:dyDescent="0.25">
      <c r="A451" t="s">
        <v>96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0</v>
      </c>
      <c r="P451">
        <v>0</v>
      </c>
    </row>
    <row r="452" spans="1:26" x14ac:dyDescent="0.25">
      <c r="A452" t="s">
        <v>193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26" x14ac:dyDescent="0.25">
      <c r="A453" s="1" t="s">
        <v>463</v>
      </c>
      <c r="Q453" s="4">
        <v>0.01</v>
      </c>
      <c r="R453" s="4">
        <v>0.01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1:26" x14ac:dyDescent="0.25">
      <c r="A454" t="s">
        <v>142</v>
      </c>
      <c r="B454">
        <v>72</v>
      </c>
      <c r="C454">
        <v>12</v>
      </c>
      <c r="D454">
        <v>60</v>
      </c>
      <c r="E454">
        <v>66</v>
      </c>
      <c r="F454">
        <v>48</v>
      </c>
      <c r="G454">
        <v>0</v>
      </c>
      <c r="H454">
        <v>6</v>
      </c>
      <c r="I454">
        <v>12</v>
      </c>
      <c r="J454">
        <v>75</v>
      </c>
      <c r="K454">
        <v>27</v>
      </c>
      <c r="L454">
        <v>75</v>
      </c>
      <c r="M454">
        <v>219</v>
      </c>
      <c r="N454">
        <v>240</v>
      </c>
      <c r="O454">
        <v>132</v>
      </c>
      <c r="P454">
        <v>27</v>
      </c>
    </row>
    <row r="455" spans="1:26" x14ac:dyDescent="0.25">
      <c r="A455" s="1" t="s">
        <v>383</v>
      </c>
      <c r="Q455" s="4">
        <v>1.234E-2</v>
      </c>
      <c r="R455" s="4">
        <v>2.2339999999999999E-2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</row>
    <row r="456" spans="1:26" x14ac:dyDescent="0.25">
      <c r="A456" t="s">
        <v>132</v>
      </c>
      <c r="B456">
        <v>6</v>
      </c>
      <c r="C456">
        <v>3</v>
      </c>
      <c r="D456">
        <v>0</v>
      </c>
      <c r="E456">
        <v>3</v>
      </c>
      <c r="F456">
        <v>9</v>
      </c>
      <c r="G456">
        <v>0</v>
      </c>
      <c r="H456">
        <v>0</v>
      </c>
      <c r="I456">
        <v>0</v>
      </c>
      <c r="J456">
        <v>0</v>
      </c>
      <c r="K456">
        <v>6</v>
      </c>
      <c r="L456">
        <v>12</v>
      </c>
      <c r="M456">
        <v>24</v>
      </c>
      <c r="N456">
        <v>27</v>
      </c>
      <c r="O456">
        <v>6</v>
      </c>
      <c r="P456">
        <v>0</v>
      </c>
    </row>
    <row r="457" spans="1:26" x14ac:dyDescent="0.25">
      <c r="A457" s="1" t="s">
        <v>428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0.01</v>
      </c>
    </row>
    <row r="458" spans="1:26" x14ac:dyDescent="0.25">
      <c r="A458" s="1" t="s">
        <v>428</v>
      </c>
      <c r="Q458" s="4">
        <v>0.01</v>
      </c>
      <c r="R458" s="4">
        <v>0.01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</row>
    <row r="459" spans="1:26" x14ac:dyDescent="0.25">
      <c r="A459" t="s">
        <v>39</v>
      </c>
      <c r="B459">
        <v>0</v>
      </c>
      <c r="C459">
        <v>0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0</v>
      </c>
      <c r="M459">
        <v>39</v>
      </c>
      <c r="N459">
        <v>39</v>
      </c>
      <c r="O459">
        <v>6</v>
      </c>
      <c r="P459">
        <v>3</v>
      </c>
    </row>
    <row r="460" spans="1:26" x14ac:dyDescent="0.25">
      <c r="A460" t="s">
        <v>222</v>
      </c>
      <c r="B460">
        <v>51</v>
      </c>
      <c r="C460">
        <v>24</v>
      </c>
      <c r="D460">
        <v>78</v>
      </c>
      <c r="E460">
        <v>66</v>
      </c>
      <c r="F460">
        <v>63</v>
      </c>
      <c r="G460">
        <v>12</v>
      </c>
      <c r="H460">
        <v>33</v>
      </c>
      <c r="I460">
        <v>12</v>
      </c>
      <c r="J460">
        <v>72</v>
      </c>
      <c r="K460">
        <v>78</v>
      </c>
      <c r="L460">
        <v>84</v>
      </c>
      <c r="M460">
        <v>72</v>
      </c>
      <c r="N460">
        <v>75</v>
      </c>
      <c r="O460">
        <v>72</v>
      </c>
      <c r="P460">
        <v>33</v>
      </c>
    </row>
    <row r="461" spans="1:26" x14ac:dyDescent="0.25">
      <c r="A461" s="1" t="s">
        <v>432</v>
      </c>
      <c r="Q461" s="4">
        <v>6.0000000000000001E-3</v>
      </c>
      <c r="R461" s="4">
        <v>1.6E-2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</row>
    <row r="462" spans="1:26" x14ac:dyDescent="0.25">
      <c r="A462" t="s">
        <v>219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26" x14ac:dyDescent="0.25">
      <c r="A463" t="s">
        <v>169</v>
      </c>
      <c r="B463">
        <v>21</v>
      </c>
      <c r="C463">
        <v>12</v>
      </c>
      <c r="D463">
        <v>33</v>
      </c>
      <c r="E463">
        <v>21</v>
      </c>
      <c r="F463">
        <v>24</v>
      </c>
      <c r="G463">
        <v>3</v>
      </c>
      <c r="H463">
        <v>12</v>
      </c>
      <c r="I463">
        <v>0</v>
      </c>
      <c r="J463">
        <v>27</v>
      </c>
      <c r="K463">
        <v>27</v>
      </c>
      <c r="L463">
        <v>27</v>
      </c>
      <c r="M463">
        <v>36</v>
      </c>
      <c r="N463">
        <v>27</v>
      </c>
      <c r="O463">
        <v>33</v>
      </c>
      <c r="P463">
        <v>15</v>
      </c>
    </row>
    <row r="464" spans="1:26" x14ac:dyDescent="0.25">
      <c r="A464" s="1" t="s">
        <v>456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6</v>
      </c>
      <c r="X464" s="4">
        <v>0</v>
      </c>
      <c r="Y464" s="4">
        <v>0</v>
      </c>
      <c r="Z464" s="4">
        <v>0</v>
      </c>
    </row>
    <row r="465" spans="1:26" x14ac:dyDescent="0.25">
      <c r="A465" t="s">
        <v>346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26" x14ac:dyDescent="0.25">
      <c r="A466" s="1" t="s">
        <v>466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6</v>
      </c>
      <c r="X466" s="4">
        <v>0</v>
      </c>
      <c r="Y466" s="4">
        <v>0</v>
      </c>
      <c r="Z466" s="4">
        <v>0</v>
      </c>
    </row>
    <row r="467" spans="1:26" x14ac:dyDescent="0.25">
      <c r="A467" t="s">
        <v>125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26" x14ac:dyDescent="0.25"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4</v>
      </c>
      <c r="X468" s="4">
        <v>0</v>
      </c>
      <c r="Y468" s="4">
        <v>0</v>
      </c>
      <c r="Z468" s="4">
        <v>0</v>
      </c>
    </row>
  </sheetData>
  <sortState ref="A2:Z468">
    <sortCondition ref="A4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2019-11-21T13:16:30Z</dcterms:created>
  <dcterms:modified xsi:type="dcterms:W3CDTF">2019-11-24T14:30:36Z</dcterms:modified>
</cp:coreProperties>
</file>