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lgham2\Desktop\Project1\"/>
    </mc:Choice>
  </mc:AlternateContent>
  <bookViews>
    <workbookView xWindow="0" yWindow="0" windowWidth="28800" windowHeight="12300"/>
  </bookViews>
  <sheets>
    <sheet name="Sheet1" sheetId="4" r:id="rId1"/>
    <sheet name="Staffing By FTEs" sheetId="3" state="hidden" r:id="rId2"/>
    <sheet name="Sheet2" sheetId="2" state="hidden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4" l="1"/>
  <c r="I11" i="4"/>
  <c r="I12" i="4"/>
  <c r="J13" i="4"/>
  <c r="J14" i="4"/>
  <c r="B24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4" i="4"/>
  <c r="D40" i="3"/>
  <c r="D19" i="3"/>
  <c r="D47" i="3"/>
  <c r="E40" i="3"/>
  <c r="E19" i="3"/>
  <c r="E47" i="3"/>
  <c r="F40" i="3"/>
  <c r="F19" i="3"/>
  <c r="F47" i="3"/>
  <c r="G40" i="3"/>
  <c r="G19" i="3"/>
  <c r="G47" i="3"/>
  <c r="H40" i="3"/>
  <c r="H19" i="3"/>
  <c r="H47" i="3"/>
  <c r="I40" i="3"/>
  <c r="I19" i="3"/>
  <c r="I47" i="3"/>
  <c r="J40" i="3"/>
  <c r="J19" i="3"/>
  <c r="J47" i="3"/>
  <c r="K40" i="3"/>
  <c r="K19" i="3"/>
  <c r="K47" i="3"/>
  <c r="L40" i="3"/>
  <c r="L19" i="3"/>
  <c r="L47" i="3"/>
  <c r="M40" i="3"/>
  <c r="M19" i="3"/>
  <c r="M47" i="3"/>
  <c r="C40" i="3"/>
  <c r="C19" i="3"/>
  <c r="C47" i="3"/>
  <c r="P31" i="3"/>
  <c r="AD31" i="3"/>
  <c r="P32" i="3"/>
  <c r="AD32" i="3"/>
  <c r="P34" i="3"/>
  <c r="AD34" i="3"/>
  <c r="P35" i="3"/>
  <c r="AD35" i="3"/>
  <c r="P36" i="3"/>
  <c r="AD36" i="3"/>
  <c r="P38" i="3"/>
  <c r="AD38" i="3"/>
  <c r="AD40" i="3"/>
  <c r="Q31" i="3"/>
  <c r="AE31" i="3"/>
  <c r="Q32" i="3"/>
  <c r="AE32" i="3"/>
  <c r="Q34" i="3"/>
  <c r="AE34" i="3"/>
  <c r="Q35" i="3"/>
  <c r="AE35" i="3"/>
  <c r="Q36" i="3"/>
  <c r="AE36" i="3"/>
  <c r="Q38" i="3"/>
  <c r="AE38" i="3"/>
  <c r="AE40" i="3"/>
  <c r="R31" i="3"/>
  <c r="AF31" i="3"/>
  <c r="R32" i="3"/>
  <c r="AF32" i="3"/>
  <c r="R34" i="3"/>
  <c r="AF34" i="3"/>
  <c r="R35" i="3"/>
  <c r="AF35" i="3"/>
  <c r="R36" i="3"/>
  <c r="AF36" i="3"/>
  <c r="R38" i="3"/>
  <c r="AF38" i="3"/>
  <c r="AF40" i="3"/>
  <c r="S31" i="3"/>
  <c r="AG31" i="3"/>
  <c r="S32" i="3"/>
  <c r="AG32" i="3"/>
  <c r="S34" i="3"/>
  <c r="AG34" i="3"/>
  <c r="S35" i="3"/>
  <c r="AG35" i="3"/>
  <c r="S36" i="3"/>
  <c r="AG36" i="3"/>
  <c r="S38" i="3"/>
  <c r="AG38" i="3"/>
  <c r="AG40" i="3"/>
  <c r="T31" i="3"/>
  <c r="AH31" i="3"/>
  <c r="T32" i="3"/>
  <c r="AH32" i="3"/>
  <c r="T34" i="3"/>
  <c r="AH34" i="3"/>
  <c r="T35" i="3"/>
  <c r="AH35" i="3"/>
  <c r="T36" i="3"/>
  <c r="AH36" i="3"/>
  <c r="T38" i="3"/>
  <c r="AH38" i="3"/>
  <c r="AH40" i="3"/>
  <c r="U31" i="3"/>
  <c r="AI31" i="3"/>
  <c r="U32" i="3"/>
  <c r="AI32" i="3"/>
  <c r="U34" i="3"/>
  <c r="AI34" i="3"/>
  <c r="U35" i="3"/>
  <c r="AI35" i="3"/>
  <c r="U36" i="3"/>
  <c r="AI36" i="3"/>
  <c r="U38" i="3"/>
  <c r="AI38" i="3"/>
  <c r="AI40" i="3"/>
  <c r="V31" i="3"/>
  <c r="AJ31" i="3"/>
  <c r="V32" i="3"/>
  <c r="AJ32" i="3"/>
  <c r="V34" i="3"/>
  <c r="AJ34" i="3"/>
  <c r="V35" i="3"/>
  <c r="AJ35" i="3"/>
  <c r="V36" i="3"/>
  <c r="AJ36" i="3"/>
  <c r="V38" i="3"/>
  <c r="AJ38" i="3"/>
  <c r="AJ40" i="3"/>
  <c r="W31" i="3"/>
  <c r="AK31" i="3"/>
  <c r="W32" i="3"/>
  <c r="AK32" i="3"/>
  <c r="W34" i="3"/>
  <c r="AK34" i="3"/>
  <c r="W35" i="3"/>
  <c r="AK35" i="3"/>
  <c r="W36" i="3"/>
  <c r="AK36" i="3"/>
  <c r="W38" i="3"/>
  <c r="AK38" i="3"/>
  <c r="AK40" i="3"/>
  <c r="X31" i="3"/>
  <c r="AL31" i="3"/>
  <c r="X32" i="3"/>
  <c r="AL32" i="3"/>
  <c r="X34" i="3"/>
  <c r="AL34" i="3"/>
  <c r="X35" i="3"/>
  <c r="AL35" i="3"/>
  <c r="X36" i="3"/>
  <c r="AL36" i="3"/>
  <c r="X38" i="3"/>
  <c r="AL38" i="3"/>
  <c r="AL40" i="3"/>
  <c r="Y31" i="3"/>
  <c r="AM31" i="3"/>
  <c r="Y32" i="3"/>
  <c r="AM32" i="3"/>
  <c r="Y34" i="3"/>
  <c r="AM34" i="3"/>
  <c r="Y35" i="3"/>
  <c r="AM35" i="3"/>
  <c r="Y36" i="3"/>
  <c r="AM36" i="3"/>
  <c r="Y38" i="3"/>
  <c r="AM38" i="3"/>
  <c r="AM40" i="3"/>
  <c r="Z31" i="3"/>
  <c r="AN31" i="3"/>
  <c r="Z32" i="3"/>
  <c r="AN32" i="3"/>
  <c r="Z34" i="3"/>
  <c r="AN34" i="3"/>
  <c r="Z35" i="3"/>
  <c r="AN35" i="3"/>
  <c r="Z36" i="3"/>
  <c r="AN36" i="3"/>
  <c r="Z38" i="3"/>
  <c r="AN38" i="3"/>
  <c r="AN40" i="3"/>
  <c r="AA31" i="3"/>
  <c r="AO31" i="3"/>
  <c r="AA32" i="3"/>
  <c r="AO32" i="3"/>
  <c r="AA34" i="3"/>
  <c r="AO34" i="3"/>
  <c r="AA35" i="3"/>
  <c r="AO35" i="3"/>
  <c r="AA36" i="3"/>
  <c r="AO36" i="3"/>
  <c r="AA38" i="3"/>
  <c r="AO38" i="3"/>
  <c r="AO40" i="3"/>
  <c r="AP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N40" i="3"/>
  <c r="P39" i="3"/>
  <c r="AD39" i="3"/>
  <c r="Q39" i="3"/>
  <c r="AE39" i="3"/>
  <c r="R39" i="3"/>
  <c r="AF39" i="3"/>
  <c r="S39" i="3"/>
  <c r="AG39" i="3"/>
  <c r="T39" i="3"/>
  <c r="AH39" i="3"/>
  <c r="U39" i="3"/>
  <c r="AI39" i="3"/>
  <c r="V39" i="3"/>
  <c r="AJ39" i="3"/>
  <c r="W39" i="3"/>
  <c r="AK39" i="3"/>
  <c r="X39" i="3"/>
  <c r="AL39" i="3"/>
  <c r="Y39" i="3"/>
  <c r="AM39" i="3"/>
  <c r="Z39" i="3"/>
  <c r="AN39" i="3"/>
  <c r="AA39" i="3"/>
  <c r="AO39" i="3"/>
  <c r="AP39" i="3"/>
  <c r="AB39" i="3"/>
  <c r="AP38" i="3"/>
  <c r="AB38" i="3"/>
  <c r="AP36" i="3"/>
  <c r="AB36" i="3"/>
  <c r="AP35" i="3"/>
  <c r="AB35" i="3"/>
  <c r="AP34" i="3"/>
  <c r="AB34" i="3"/>
  <c r="AP32" i="3"/>
  <c r="AB32" i="3"/>
  <c r="AP31" i="3"/>
  <c r="AB31" i="3"/>
  <c r="P14" i="3"/>
  <c r="AD14" i="3"/>
  <c r="Q14" i="3"/>
  <c r="AE14" i="3"/>
  <c r="R14" i="3"/>
  <c r="AF14" i="3"/>
  <c r="S14" i="3"/>
  <c r="AG14" i="3"/>
  <c r="T14" i="3"/>
  <c r="AH14" i="3"/>
  <c r="U14" i="3"/>
  <c r="AI14" i="3"/>
  <c r="V14" i="3"/>
  <c r="AJ14" i="3"/>
  <c r="W14" i="3"/>
  <c r="AK14" i="3"/>
  <c r="X14" i="3"/>
  <c r="AL14" i="3"/>
  <c r="Y14" i="3"/>
  <c r="AM14" i="3"/>
  <c r="Z14" i="3"/>
  <c r="AN14" i="3"/>
  <c r="AA14" i="3"/>
  <c r="AO14" i="3"/>
  <c r="P15" i="3"/>
  <c r="AD15" i="3"/>
  <c r="Q15" i="3"/>
  <c r="AE15" i="3"/>
  <c r="R15" i="3"/>
  <c r="AF15" i="3"/>
  <c r="S15" i="3"/>
  <c r="AG15" i="3"/>
  <c r="T15" i="3"/>
  <c r="AH15" i="3"/>
  <c r="U15" i="3"/>
  <c r="AI15" i="3"/>
  <c r="V15" i="3"/>
  <c r="AJ15" i="3"/>
  <c r="W15" i="3"/>
  <c r="AK15" i="3"/>
  <c r="X15" i="3"/>
  <c r="AL15" i="3"/>
  <c r="Y15" i="3"/>
  <c r="AM15" i="3"/>
  <c r="Z15" i="3"/>
  <c r="AN15" i="3"/>
  <c r="AA15" i="3"/>
  <c r="AO15" i="3"/>
  <c r="P17" i="3"/>
  <c r="AD17" i="3"/>
  <c r="Q17" i="3"/>
  <c r="AE17" i="3"/>
  <c r="R17" i="3"/>
  <c r="AF17" i="3"/>
  <c r="S17" i="3"/>
  <c r="AG17" i="3"/>
  <c r="T17" i="3"/>
  <c r="AH17" i="3"/>
  <c r="U17" i="3"/>
  <c r="AI17" i="3"/>
  <c r="V17" i="3"/>
  <c r="AJ17" i="3"/>
  <c r="W17" i="3"/>
  <c r="AK17" i="3"/>
  <c r="X17" i="3"/>
  <c r="AL17" i="3"/>
  <c r="Y17" i="3"/>
  <c r="AM17" i="3"/>
  <c r="Z17" i="3"/>
  <c r="AN17" i="3"/>
  <c r="AA17" i="3"/>
  <c r="AO17" i="3"/>
  <c r="P18" i="3"/>
  <c r="AD18" i="3"/>
  <c r="Q18" i="3"/>
  <c r="AE18" i="3"/>
  <c r="R18" i="3"/>
  <c r="AF18" i="3"/>
  <c r="S18" i="3"/>
  <c r="AG18" i="3"/>
  <c r="T18" i="3"/>
  <c r="AH18" i="3"/>
  <c r="U18" i="3"/>
  <c r="AI18" i="3"/>
  <c r="V18" i="3"/>
  <c r="AJ18" i="3"/>
  <c r="W18" i="3"/>
  <c r="AK18" i="3"/>
  <c r="X18" i="3"/>
  <c r="AL18" i="3"/>
  <c r="Y18" i="3"/>
  <c r="AM18" i="3"/>
  <c r="Z18" i="3"/>
  <c r="AN18" i="3"/>
  <c r="AA18" i="3"/>
  <c r="AO18" i="3"/>
  <c r="Q13" i="3"/>
  <c r="AE13" i="3"/>
  <c r="R13" i="3"/>
  <c r="AF13" i="3"/>
  <c r="S13" i="3"/>
  <c r="AG13" i="3"/>
  <c r="T13" i="3"/>
  <c r="AH13" i="3"/>
  <c r="U13" i="3"/>
  <c r="AI13" i="3"/>
  <c r="V13" i="3"/>
  <c r="AJ13" i="3"/>
  <c r="W13" i="3"/>
  <c r="AK13" i="3"/>
  <c r="X13" i="3"/>
  <c r="AL13" i="3"/>
  <c r="Y13" i="3"/>
  <c r="AM13" i="3"/>
  <c r="Z13" i="3"/>
  <c r="AN13" i="3"/>
  <c r="AA13" i="3"/>
  <c r="AO13" i="3"/>
  <c r="P13" i="3"/>
  <c r="AD13" i="3"/>
  <c r="Q11" i="3"/>
  <c r="AE11" i="3"/>
  <c r="R11" i="3"/>
  <c r="AF11" i="3"/>
  <c r="S11" i="3"/>
  <c r="AG11" i="3"/>
  <c r="T11" i="3"/>
  <c r="AH11" i="3"/>
  <c r="U11" i="3"/>
  <c r="AI11" i="3"/>
  <c r="V11" i="3"/>
  <c r="AJ11" i="3"/>
  <c r="W11" i="3"/>
  <c r="AK11" i="3"/>
  <c r="X11" i="3"/>
  <c r="AL11" i="3"/>
  <c r="Y11" i="3"/>
  <c r="AM11" i="3"/>
  <c r="Z11" i="3"/>
  <c r="AN11" i="3"/>
  <c r="AA11" i="3"/>
  <c r="AO11" i="3"/>
  <c r="P11" i="3"/>
  <c r="AD11" i="3"/>
  <c r="Q10" i="3"/>
  <c r="AE10" i="3"/>
  <c r="R10" i="3"/>
  <c r="AF10" i="3"/>
  <c r="S10" i="3"/>
  <c r="AG10" i="3"/>
  <c r="T10" i="3"/>
  <c r="AH10" i="3"/>
  <c r="U10" i="3"/>
  <c r="AI10" i="3"/>
  <c r="V10" i="3"/>
  <c r="AJ10" i="3"/>
  <c r="W10" i="3"/>
  <c r="AK10" i="3"/>
  <c r="X10" i="3"/>
  <c r="AL10" i="3"/>
  <c r="Y10" i="3"/>
  <c r="AM10" i="3"/>
  <c r="Z10" i="3"/>
  <c r="AN10" i="3"/>
  <c r="AA10" i="3"/>
  <c r="AO10" i="3"/>
  <c r="P10" i="3"/>
  <c r="AD10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P18" i="3"/>
  <c r="AP17" i="3"/>
  <c r="AP15" i="3"/>
  <c r="AP14" i="3"/>
  <c r="AP13" i="3"/>
  <c r="AP11" i="3"/>
  <c r="AP10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B18" i="3"/>
  <c r="AB17" i="3"/>
  <c r="AB15" i="3"/>
  <c r="AB14" i="3"/>
  <c r="AB13" i="3"/>
  <c r="AB11" i="3"/>
  <c r="AB10" i="3"/>
  <c r="N19" i="3"/>
  <c r="D6" i="2"/>
  <c r="D7" i="2"/>
  <c r="D8" i="2"/>
  <c r="D9" i="2"/>
  <c r="D10" i="2"/>
  <c r="D11" i="2"/>
  <c r="D13" i="2"/>
  <c r="B14" i="2"/>
  <c r="B15" i="2"/>
  <c r="B17" i="2"/>
  <c r="D2" i="2"/>
  <c r="D3" i="2"/>
  <c r="D4" i="2"/>
</calcChain>
</file>

<file path=xl/sharedStrings.xml><?xml version="1.0" encoding="utf-8"?>
<sst xmlns="http://schemas.openxmlformats.org/spreadsheetml/2006/main" count="192" uniqueCount="100">
  <si>
    <t># Units/Hrs.</t>
  </si>
  <si>
    <t>Cost/Unit/Hr.</t>
  </si>
  <si>
    <t xml:space="preserve">     Function point estimate</t>
  </si>
  <si>
    <t xml:space="preserve">    Project team member estimate</t>
  </si>
  <si>
    <t xml:space="preserve">    Contractor labor estimate</t>
  </si>
  <si>
    <t xml:space="preserve">         Total labor estimate</t>
  </si>
  <si>
    <t xml:space="preserve">     External inputs</t>
  </si>
  <si>
    <t xml:space="preserve">     External interface files</t>
  </si>
  <si>
    <t xml:space="preserve">     External outputs</t>
  </si>
  <si>
    <t xml:space="preserve">     External queries</t>
  </si>
  <si>
    <t xml:space="preserve">     Logical internal tables</t>
  </si>
  <si>
    <t>Quantity</t>
  </si>
  <si>
    <t>Conversion Factor</t>
  </si>
  <si>
    <t>Function Points</t>
  </si>
  <si>
    <t xml:space="preserve">          Total function points</t>
  </si>
  <si>
    <t xml:space="preserve">          Java 2 languange equivalency value</t>
  </si>
  <si>
    <t xml:space="preserve">          Source lines of code (SLOC) estimate</t>
  </si>
  <si>
    <t xml:space="preserve">          Productivity *KSLOC^Penalty (person months)</t>
  </si>
  <si>
    <t xml:space="preserve">          Total labor hours (160 hours/month)</t>
  </si>
  <si>
    <t xml:space="preserve">          Total software development estimate</t>
  </si>
  <si>
    <t xml:space="preserve">          Cost/labor hour ($120/hour)</t>
  </si>
  <si>
    <t>Subtotals</t>
  </si>
  <si>
    <t>* Software development</t>
  </si>
  <si>
    <t>Prepared by:</t>
  </si>
  <si>
    <t>Date:</t>
  </si>
  <si>
    <t>Information Technology Project Management, Fourth Edition. Also make sure the formulas work properly based on the data you enter.</t>
  </si>
  <si>
    <t>XXX Project Staffing Plan</t>
  </si>
  <si>
    <t>Resource/Role</t>
  </si>
  <si>
    <t>Months</t>
  </si>
  <si>
    <t>Project Manager</t>
  </si>
  <si>
    <t>Team Member 2</t>
  </si>
  <si>
    <t>Team Member 3</t>
  </si>
  <si>
    <t>Technical Team</t>
  </si>
  <si>
    <t>Jan</t>
  </si>
  <si>
    <t>Feb</t>
  </si>
  <si>
    <t>March</t>
  </si>
  <si>
    <t>April</t>
  </si>
  <si>
    <t>May</t>
  </si>
  <si>
    <t>June</t>
  </si>
  <si>
    <t>July</t>
  </si>
  <si>
    <t>Aug</t>
  </si>
  <si>
    <t>Sep</t>
  </si>
  <si>
    <t>Oct</t>
  </si>
  <si>
    <t>Nov</t>
  </si>
  <si>
    <t>Dec</t>
  </si>
  <si>
    <t>Total FTEs</t>
  </si>
  <si>
    <t>Workdays/Month</t>
  </si>
  <si>
    <t>Note:  Organizations will often have a standard # of workdays to use in project planning.</t>
  </si>
  <si>
    <t>Workdays</t>
  </si>
  <si>
    <t xml:space="preserve">Total </t>
  </si>
  <si>
    <t>Resource Cost/Hr</t>
  </si>
  <si>
    <t>Enter the number of FTEs by month for each role and/or add a line item for each resource</t>
  </si>
  <si>
    <t>Cost</t>
  </si>
  <si>
    <t>Hours/day</t>
  </si>
  <si>
    <t>Project Management</t>
  </si>
  <si>
    <t>Team Members</t>
  </si>
  <si>
    <t>Training and Support</t>
  </si>
  <si>
    <t>Software Development</t>
  </si>
  <si>
    <t>PLANNED</t>
  </si>
  <si>
    <t>ACTUAL</t>
  </si>
  <si>
    <t>VARIANCE</t>
  </si>
  <si>
    <t>Ç</t>
  </si>
  <si>
    <t xml:space="preserve"> </t>
  </si>
  <si>
    <t>Planned Value by month</t>
  </si>
  <si>
    <t>Actual Cost by Month</t>
  </si>
  <si>
    <t xml:space="preserve">Project Manager </t>
  </si>
  <si>
    <t>Analyst 1</t>
  </si>
  <si>
    <t>Analyst 2</t>
  </si>
  <si>
    <t>Developer 1</t>
  </si>
  <si>
    <t>Developer 2</t>
  </si>
  <si>
    <t>Manager</t>
  </si>
  <si>
    <t>Database Analyst</t>
  </si>
  <si>
    <t>Tester 1</t>
  </si>
  <si>
    <t>Tester 2</t>
  </si>
  <si>
    <t>Tester 3</t>
  </si>
  <si>
    <t>Deployment Team</t>
  </si>
  <si>
    <t>Implementaion Team</t>
  </si>
  <si>
    <t>Marketing Analyst</t>
  </si>
  <si>
    <t>Analyst 3</t>
  </si>
  <si>
    <t>Analyst 4</t>
  </si>
  <si>
    <t>Accountant</t>
  </si>
  <si>
    <t>Deployment Member 1</t>
  </si>
  <si>
    <t>Deployment Member 2</t>
  </si>
  <si>
    <t>Deployment Member 3</t>
  </si>
  <si>
    <t>Deployment Member 4</t>
  </si>
  <si>
    <t xml:space="preserve">Resources </t>
  </si>
  <si>
    <t xml:space="preserve">Hours worked </t>
  </si>
  <si>
    <t>Total Cost</t>
  </si>
  <si>
    <t>Hourly Rate</t>
  </si>
  <si>
    <t>Software Cost</t>
  </si>
  <si>
    <t>Licensed software</t>
  </si>
  <si>
    <t>Total FTE:</t>
  </si>
  <si>
    <t>Full time Employee's Total Cost</t>
  </si>
  <si>
    <t>Servers</t>
  </si>
  <si>
    <t>Hardware</t>
  </si>
  <si>
    <t>Computers</t>
  </si>
  <si>
    <t>Software development</t>
  </si>
  <si>
    <t xml:space="preserve">WBS Totals </t>
  </si>
  <si>
    <t>Project Total</t>
  </si>
  <si>
    <t xml:space="preserve">Lyft Eats Project Cost Estimate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</si>
</sst>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_);[Red]\(&quot;$&quot;#,##0.0\)"/>
    <numFmt numFmtId="166" formatCode="_(&quot;$&quot;* #,##0_);_(&quot;$&quot;* \(#,##0\);_(&quot;$&quot;* &quot;-&quot;??_);_(@_)"/>
    <numFmt numFmtId="167" formatCode="&quot;$&quot;#,##0.00"/>
    <numFmt numFmtId="168" formatCode="00\ &quot;hrs&quot;"/>
    <numFmt numFmtId="169" formatCode="00.00\ &quot;/hr&quot;"/>
    <numFmt numFmtId="170" formatCode="&quot;$&quot;\ 00.00\ &quot;/hr&quot;"/>
  </numFmts>
  <fonts count="1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i/>
      <sz val="14"/>
      <name val="Times New Roman"/>
      <family val="1"/>
    </font>
    <font>
      <b/>
      <i/>
      <sz val="14"/>
      <name val="Arial"/>
      <family val="2"/>
    </font>
    <font>
      <b/>
      <sz val="18"/>
      <name val="Times New Roman"/>
      <family val="1"/>
    </font>
    <font>
      <sz val="11"/>
      <color rgb="FF000000"/>
      <name val="Calibri"/>
      <family val="2"/>
    </font>
    <font>
      <b/>
      <u/>
      <sz val="12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6" fontId="3" fillId="0" borderId="0" xfId="0" applyNumberFormat="1" applyFont="1"/>
    <xf numFmtId="0" fontId="4" fillId="0" borderId="0" xfId="0" applyFont="1"/>
    <xf numFmtId="164" fontId="3" fillId="0" borderId="0" xfId="1" applyNumberFormat="1" applyFont="1"/>
    <xf numFmtId="43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1" xfId="0" applyFont="1" applyBorder="1" applyAlignment="1"/>
    <xf numFmtId="0" fontId="4" fillId="0" borderId="1" xfId="0" applyFont="1" applyBorder="1"/>
    <xf numFmtId="0" fontId="3" fillId="0" borderId="1" xfId="0" applyFont="1" applyBorder="1" applyAlignment="1"/>
    <xf numFmtId="6" fontId="3" fillId="0" borderId="1" xfId="0" applyNumberFormat="1" applyFont="1" applyBorder="1"/>
    <xf numFmtId="0" fontId="5" fillId="0" borderId="0" xfId="0" applyFont="1" applyAlignment="1">
      <alignment horizontal="center"/>
    </xf>
    <xf numFmtId="0" fontId="8" fillId="0" borderId="0" xfId="0" applyFont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/>
    <xf numFmtId="0" fontId="11" fillId="2" borderId="1" xfId="0" applyFont="1" applyFill="1" applyBorder="1"/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0" fillId="2" borderId="1" xfId="0" applyFill="1" applyBorder="1" applyAlignment="1">
      <alignment horizontal="left" indent="2"/>
    </xf>
    <xf numFmtId="166" fontId="0" fillId="2" borderId="1" xfId="2" applyNumberFormat="1" applyFont="1" applyFill="1" applyBorder="1"/>
    <xf numFmtId="0" fontId="0" fillId="2" borderId="1" xfId="0" applyFill="1" applyBorder="1" applyAlignment="1">
      <alignment horizontal="left" indent="1"/>
    </xf>
    <xf numFmtId="0" fontId="8" fillId="2" borderId="0" xfId="0" applyFont="1" applyFill="1"/>
    <xf numFmtId="0" fontId="12" fillId="2" borderId="0" xfId="0" applyFont="1" applyFill="1"/>
    <xf numFmtId="0" fontId="12" fillId="3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0" fillId="3" borderId="1" xfId="0" applyFont="1" applyFill="1" applyBorder="1"/>
    <xf numFmtId="0" fontId="0" fillId="3" borderId="0" xfId="0" applyFont="1" applyFill="1"/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/>
    <xf numFmtId="0" fontId="11" fillId="3" borderId="1" xfId="0" applyFont="1" applyFill="1" applyBorder="1"/>
    <xf numFmtId="0" fontId="8" fillId="3" borderId="1" xfId="0" applyFont="1" applyFill="1" applyBorder="1"/>
    <xf numFmtId="0" fontId="8" fillId="3" borderId="1" xfId="0" applyFont="1" applyFill="1" applyBorder="1" applyAlignment="1">
      <alignment horizontal="center"/>
    </xf>
    <xf numFmtId="0" fontId="4" fillId="3" borderId="1" xfId="0" applyFont="1" applyFill="1" applyBorder="1"/>
    <xf numFmtId="0" fontId="0" fillId="3" borderId="1" xfId="0" applyFont="1" applyFill="1" applyBorder="1" applyAlignment="1">
      <alignment horizontal="left" indent="2"/>
    </xf>
    <xf numFmtId="166" fontId="0" fillId="3" borderId="1" xfId="2" applyNumberFormat="1" applyFont="1" applyFill="1" applyBorder="1"/>
    <xf numFmtId="0" fontId="0" fillId="3" borderId="1" xfId="0" applyFont="1" applyFill="1" applyBorder="1" applyAlignment="1">
      <alignment horizontal="left" indent="1"/>
    </xf>
    <xf numFmtId="0" fontId="8" fillId="3" borderId="0" xfId="0" applyFont="1" applyFill="1"/>
    <xf numFmtId="9" fontId="0" fillId="0" borderId="0" xfId="0" applyNumberFormat="1"/>
    <xf numFmtId="166" fontId="8" fillId="4" borderId="1" xfId="2" applyNumberFormat="1" applyFont="1" applyFill="1" applyBorder="1"/>
    <xf numFmtId="0" fontId="8" fillId="4" borderId="0" xfId="0" applyFont="1" applyFill="1"/>
    <xf numFmtId="0" fontId="13" fillId="5" borderId="2" xfId="0" applyFont="1" applyFill="1" applyBorder="1" applyAlignment="1">
      <alignment vertical="center" wrapText="1"/>
    </xf>
    <xf numFmtId="0" fontId="1" fillId="0" borderId="0" xfId="0" applyFont="1"/>
    <xf numFmtId="167" fontId="0" fillId="0" borderId="0" xfId="0" applyNumberFormat="1"/>
    <xf numFmtId="168" fontId="0" fillId="0" borderId="0" xfId="0" applyNumberFormat="1"/>
    <xf numFmtId="168" fontId="13" fillId="5" borderId="2" xfId="0" applyNumberFormat="1" applyFont="1" applyFill="1" applyBorder="1" applyAlignment="1">
      <alignment horizontal="right" vertical="center" wrapText="1"/>
    </xf>
    <xf numFmtId="169" fontId="13" fillId="5" borderId="2" xfId="0" applyNumberFormat="1" applyFont="1" applyFill="1" applyBorder="1" applyAlignment="1">
      <alignment horizontal="right" vertical="center" wrapText="1"/>
    </xf>
    <xf numFmtId="170" fontId="13" fillId="5" borderId="2" xfId="0" applyNumberFormat="1" applyFont="1" applyFill="1" applyBorder="1" applyAlignment="1">
      <alignment horizontal="right" vertical="center" wrapText="1"/>
    </xf>
    <xf numFmtId="0" fontId="14" fillId="0" borderId="1" xfId="0" applyFont="1" applyBorder="1"/>
    <xf numFmtId="0" fontId="4" fillId="0" borderId="3" xfId="0" applyFont="1" applyFill="1" applyBorder="1"/>
    <xf numFmtId="0" fontId="15" fillId="0" borderId="0" xfId="0" applyFont="1"/>
    <xf numFmtId="0" fontId="16" fillId="0" borderId="0" xfId="0" applyFont="1"/>
    <xf numFmtId="0" fontId="15" fillId="0" borderId="1" xfId="0" applyFont="1" applyBorder="1"/>
    <xf numFmtId="167" fontId="15" fillId="0" borderId="1" xfId="0" applyNumberFormat="1" applyFont="1" applyBorder="1"/>
    <xf numFmtId="167" fontId="16" fillId="4" borderId="1" xfId="0" applyNumberFormat="1" applyFont="1" applyFill="1" applyBorder="1"/>
    <xf numFmtId="6" fontId="16" fillId="4" borderId="1" xfId="0" applyNumberFormat="1" applyFont="1" applyFill="1" applyBorder="1"/>
    <xf numFmtId="44" fontId="4" fillId="4" borderId="1" xfId="2" applyFont="1" applyFill="1" applyBorder="1"/>
    <xf numFmtId="0" fontId="15" fillId="0" borderId="1" xfId="0" applyFont="1" applyBorder="1" applyAlignment="1"/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H20" sqref="H20"/>
    </sheetView>
  </sheetViews>
  <sheetFormatPr defaultRowHeight="12.75" x14ac:dyDescent="0.2"/>
  <cols>
    <col min="1" max="1" width="14" customWidth="1"/>
    <col min="2" max="2" width="16.5703125" customWidth="1"/>
    <col min="3" max="3" width="20" customWidth="1"/>
    <col min="4" max="4" width="9.85546875" bestFit="1" customWidth="1"/>
    <col min="6" max="6" width="33.85546875" customWidth="1"/>
    <col min="7" max="7" width="14" customWidth="1"/>
    <col min="8" max="8" width="12.28515625" customWidth="1"/>
    <col min="9" max="9" width="13.28515625" customWidth="1"/>
    <col min="10" max="10" width="18.28515625" customWidth="1"/>
  </cols>
  <sheetData>
    <row r="1" spans="1:10" ht="47.85" customHeight="1" x14ac:dyDescent="0.25">
      <c r="C1" s="64" t="s">
        <v>99</v>
      </c>
      <c r="D1" s="65"/>
      <c r="E1" s="65"/>
      <c r="F1" s="65"/>
      <c r="G1" s="65"/>
      <c r="H1" s="65"/>
    </row>
    <row r="2" spans="1:10" ht="15.75" x14ac:dyDescent="0.25">
      <c r="A2" s="55" t="s">
        <v>85</v>
      </c>
      <c r="B2" s="55" t="s">
        <v>88</v>
      </c>
      <c r="C2" s="55" t="s">
        <v>86</v>
      </c>
      <c r="D2" s="13" t="s">
        <v>87</v>
      </c>
      <c r="F2" s="56"/>
      <c r="G2" s="56"/>
      <c r="H2" s="56"/>
      <c r="I2" s="56"/>
      <c r="J2" s="57" t="s">
        <v>97</v>
      </c>
    </row>
    <row r="3" spans="1:10" ht="30" x14ac:dyDescent="0.25">
      <c r="A3" s="47" t="s">
        <v>65</v>
      </c>
      <c r="B3" s="51">
        <v>46</v>
      </c>
      <c r="C3" s="53">
        <v>50</v>
      </c>
      <c r="D3" s="49">
        <f>B3*C3</f>
        <v>2300</v>
      </c>
      <c r="F3" s="54" t="s">
        <v>89</v>
      </c>
      <c r="G3" s="54" t="s">
        <v>0</v>
      </c>
      <c r="H3" s="54" t="s">
        <v>1</v>
      </c>
      <c r="I3" s="54" t="s">
        <v>21</v>
      </c>
      <c r="J3" s="58"/>
    </row>
    <row r="4" spans="1:10" ht="15" x14ac:dyDescent="0.2">
      <c r="A4" s="47" t="s">
        <v>66</v>
      </c>
      <c r="B4" s="51">
        <v>74</v>
      </c>
      <c r="C4" s="52">
        <v>25</v>
      </c>
      <c r="D4" s="49">
        <f t="shared" ref="D4:D5" si="0">B4*C4</f>
        <v>1850</v>
      </c>
      <c r="F4" s="58"/>
      <c r="G4" s="58"/>
      <c r="H4" s="58"/>
      <c r="I4" s="58"/>
      <c r="J4" s="58"/>
    </row>
    <row r="5" spans="1:10" ht="15" x14ac:dyDescent="0.2">
      <c r="A5" s="47" t="s">
        <v>67</v>
      </c>
      <c r="B5" s="51">
        <v>78</v>
      </c>
      <c r="C5" s="53">
        <v>25</v>
      </c>
      <c r="D5" s="49">
        <f t="shared" si="0"/>
        <v>1950</v>
      </c>
      <c r="F5" s="63" t="s">
        <v>90</v>
      </c>
      <c r="G5" s="58">
        <v>136</v>
      </c>
      <c r="H5" s="59">
        <v>150</v>
      </c>
      <c r="I5" s="59">
        <v>20400</v>
      </c>
      <c r="J5" s="58"/>
    </row>
    <row r="6" spans="1:10" ht="15" x14ac:dyDescent="0.2">
      <c r="A6" s="47" t="s">
        <v>68</v>
      </c>
      <c r="B6" s="51">
        <v>136</v>
      </c>
      <c r="C6" s="53">
        <v>35</v>
      </c>
      <c r="D6" s="49">
        <f t="shared" ref="D6:D22" si="1">B6*C6</f>
        <v>4760</v>
      </c>
      <c r="F6" s="63" t="s">
        <v>96</v>
      </c>
      <c r="G6" s="58"/>
      <c r="H6" s="58"/>
      <c r="I6" s="59">
        <v>700000</v>
      </c>
      <c r="J6" s="58"/>
    </row>
    <row r="7" spans="1:10" ht="15" x14ac:dyDescent="0.2">
      <c r="A7" s="47" t="s">
        <v>69</v>
      </c>
      <c r="B7" s="51">
        <v>136</v>
      </c>
      <c r="C7" s="53">
        <v>35</v>
      </c>
      <c r="D7" s="49">
        <f t="shared" si="1"/>
        <v>4760</v>
      </c>
      <c r="F7" s="58"/>
      <c r="G7" s="58"/>
      <c r="H7" s="58"/>
      <c r="I7" s="58"/>
      <c r="J7" s="60">
        <f>SUM(I5:I6)</f>
        <v>720400</v>
      </c>
    </row>
    <row r="8" spans="1:10" ht="15.75" x14ac:dyDescent="0.25">
      <c r="A8" s="47" t="s">
        <v>70</v>
      </c>
      <c r="B8" s="51">
        <v>86</v>
      </c>
      <c r="C8" s="53">
        <v>40</v>
      </c>
      <c r="D8" s="49">
        <f t="shared" si="1"/>
        <v>3440</v>
      </c>
      <c r="F8" s="9" t="s">
        <v>92</v>
      </c>
      <c r="G8" s="58">
        <v>862</v>
      </c>
      <c r="H8" s="58"/>
      <c r="I8" s="59">
        <v>26615</v>
      </c>
      <c r="J8" s="58"/>
    </row>
    <row r="9" spans="1:10" ht="30" x14ac:dyDescent="0.2">
      <c r="A9" s="47" t="s">
        <v>71</v>
      </c>
      <c r="B9" s="51">
        <v>21</v>
      </c>
      <c r="C9" s="53">
        <v>25</v>
      </c>
      <c r="D9" s="49">
        <f t="shared" si="1"/>
        <v>525</v>
      </c>
      <c r="F9" s="58"/>
      <c r="G9" s="58"/>
      <c r="H9" s="58"/>
      <c r="I9" s="58"/>
      <c r="J9" s="60">
        <v>26415</v>
      </c>
    </row>
    <row r="10" spans="1:10" ht="15.75" x14ac:dyDescent="0.25">
      <c r="A10" s="47" t="s">
        <v>72</v>
      </c>
      <c r="B10" s="51">
        <v>24</v>
      </c>
      <c r="C10" s="53">
        <v>20</v>
      </c>
      <c r="D10" s="49">
        <f t="shared" si="1"/>
        <v>480</v>
      </c>
      <c r="F10" s="8" t="s">
        <v>94</v>
      </c>
      <c r="G10" s="8"/>
      <c r="H10" s="9"/>
      <c r="I10" s="9"/>
      <c r="J10" s="58"/>
    </row>
    <row r="11" spans="1:10" ht="15.75" x14ac:dyDescent="0.25">
      <c r="A11" s="47" t="s">
        <v>73</v>
      </c>
      <c r="B11" s="51">
        <v>24</v>
      </c>
      <c r="C11" s="53">
        <v>20</v>
      </c>
      <c r="D11" s="49">
        <f t="shared" si="1"/>
        <v>480</v>
      </c>
      <c r="F11" s="63" t="s">
        <v>95</v>
      </c>
      <c r="G11" s="10">
        <v>21</v>
      </c>
      <c r="H11" s="11">
        <v>1000</v>
      </c>
      <c r="I11" s="11">
        <f>G11*H11</f>
        <v>21000</v>
      </c>
      <c r="J11" s="58"/>
    </row>
    <row r="12" spans="1:10" ht="15.75" x14ac:dyDescent="0.25">
      <c r="A12" s="47" t="s">
        <v>74</v>
      </c>
      <c r="B12" s="51">
        <v>40</v>
      </c>
      <c r="C12" s="53">
        <v>20</v>
      </c>
      <c r="D12" s="49">
        <f t="shared" si="1"/>
        <v>800</v>
      </c>
      <c r="F12" s="63" t="s">
        <v>93</v>
      </c>
      <c r="G12" s="10">
        <v>2</v>
      </c>
      <c r="H12" s="11">
        <v>4000</v>
      </c>
      <c r="I12" s="11">
        <f>G12*H12</f>
        <v>8000</v>
      </c>
      <c r="J12" s="58"/>
    </row>
    <row r="13" spans="1:10" ht="30" x14ac:dyDescent="0.2">
      <c r="A13" s="47" t="s">
        <v>75</v>
      </c>
      <c r="B13" s="51">
        <v>32</v>
      </c>
      <c r="C13" s="53">
        <v>30</v>
      </c>
      <c r="D13" s="49">
        <f t="shared" si="1"/>
        <v>960</v>
      </c>
      <c r="F13" s="58"/>
      <c r="G13" s="58"/>
      <c r="H13" s="58"/>
      <c r="I13" s="58"/>
      <c r="J13" s="61">
        <f>SUM(I11:I12)</f>
        <v>29000</v>
      </c>
    </row>
    <row r="14" spans="1:10" ht="30" x14ac:dyDescent="0.25">
      <c r="A14" s="47" t="s">
        <v>76</v>
      </c>
      <c r="B14" s="51">
        <v>24</v>
      </c>
      <c r="C14" s="53">
        <v>25</v>
      </c>
      <c r="D14" s="49">
        <f t="shared" si="1"/>
        <v>600</v>
      </c>
      <c r="F14" s="54" t="s">
        <v>98</v>
      </c>
      <c r="G14" s="54"/>
      <c r="H14" s="54"/>
      <c r="I14" s="54"/>
      <c r="J14" s="62">
        <f>SUM(J6:J13)</f>
        <v>775815</v>
      </c>
    </row>
    <row r="15" spans="1:10" ht="30" x14ac:dyDescent="0.2">
      <c r="A15" s="47" t="s">
        <v>77</v>
      </c>
      <c r="B15" s="51">
        <v>5</v>
      </c>
      <c r="C15" s="53">
        <v>30</v>
      </c>
      <c r="D15" s="49">
        <f t="shared" si="1"/>
        <v>150</v>
      </c>
    </row>
    <row r="16" spans="1:10" ht="15" x14ac:dyDescent="0.2">
      <c r="A16" s="47" t="s">
        <v>78</v>
      </c>
      <c r="B16" s="51">
        <v>8</v>
      </c>
      <c r="C16" s="53">
        <v>25</v>
      </c>
      <c r="D16" s="49">
        <f t="shared" si="1"/>
        <v>200</v>
      </c>
    </row>
    <row r="17" spans="1:4" ht="15" x14ac:dyDescent="0.2">
      <c r="A17" s="47" t="s">
        <v>79</v>
      </c>
      <c r="B17" s="51">
        <v>8</v>
      </c>
      <c r="C17" s="53">
        <v>25</v>
      </c>
      <c r="D17" s="49">
        <f t="shared" si="1"/>
        <v>200</v>
      </c>
    </row>
    <row r="18" spans="1:4" ht="15" x14ac:dyDescent="0.2">
      <c r="A18" s="47" t="s">
        <v>80</v>
      </c>
      <c r="B18" s="51">
        <v>16</v>
      </c>
      <c r="C18" s="53">
        <v>35</v>
      </c>
      <c r="D18" s="49">
        <f t="shared" si="1"/>
        <v>560</v>
      </c>
    </row>
    <row r="19" spans="1:4" ht="30" x14ac:dyDescent="0.2">
      <c r="A19" s="47" t="s">
        <v>81</v>
      </c>
      <c r="B19" s="51">
        <v>72</v>
      </c>
      <c r="C19" s="53">
        <v>25</v>
      </c>
      <c r="D19" s="49">
        <f t="shared" si="1"/>
        <v>1800</v>
      </c>
    </row>
    <row r="20" spans="1:4" ht="30" x14ac:dyDescent="0.2">
      <c r="A20" s="47" t="s">
        <v>82</v>
      </c>
      <c r="B20" s="51">
        <v>8</v>
      </c>
      <c r="C20" s="53">
        <v>25</v>
      </c>
      <c r="D20" s="49">
        <f t="shared" si="1"/>
        <v>200</v>
      </c>
    </row>
    <row r="21" spans="1:4" ht="30" x14ac:dyDescent="0.2">
      <c r="A21" s="47" t="s">
        <v>83</v>
      </c>
      <c r="B21" s="51">
        <v>8</v>
      </c>
      <c r="C21" s="53">
        <v>25</v>
      </c>
      <c r="D21" s="49">
        <f t="shared" si="1"/>
        <v>200</v>
      </c>
    </row>
    <row r="22" spans="1:4" ht="30" x14ac:dyDescent="0.2">
      <c r="A22" s="47" t="s">
        <v>84</v>
      </c>
      <c r="B22" s="51">
        <v>8</v>
      </c>
      <c r="C22" s="53">
        <v>25</v>
      </c>
      <c r="D22" s="49">
        <f t="shared" si="1"/>
        <v>200</v>
      </c>
    </row>
    <row r="24" spans="1:4" x14ac:dyDescent="0.2">
      <c r="B24" s="50">
        <f>SUM(B3:B22)</f>
        <v>854</v>
      </c>
      <c r="C24" s="48" t="s">
        <v>91</v>
      </c>
      <c r="D24" s="49">
        <f>SUM(D3:D22)</f>
        <v>26415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6"/>
  <sheetViews>
    <sheetView workbookViewId="0">
      <selection activeCell="F30" activeCellId="1" sqref="A1 F30"/>
    </sheetView>
  </sheetViews>
  <sheetFormatPr defaultColWidth="8.85546875" defaultRowHeight="12.75" x14ac:dyDescent="0.2"/>
  <cols>
    <col min="1" max="1" width="22.7109375" customWidth="1"/>
    <col min="2" max="2" width="16" customWidth="1"/>
    <col min="30" max="41" width="10.85546875" bestFit="1" customWidth="1"/>
    <col min="42" max="42" width="13.140625" bestFit="1" customWidth="1"/>
    <col min="43" max="43" width="24" customWidth="1"/>
  </cols>
  <sheetData>
    <row r="1" spans="1:43" s="1" customFormat="1" ht="20.25" x14ac:dyDescent="0.3">
      <c r="C1" s="12" t="s">
        <v>26</v>
      </c>
      <c r="D1" s="7"/>
      <c r="E1" s="7"/>
    </row>
    <row r="2" spans="1:43" s="1" customFormat="1" ht="15.75" x14ac:dyDescent="0.25">
      <c r="A2" s="3" t="s">
        <v>23</v>
      </c>
      <c r="B2" s="3"/>
      <c r="C2" s="7" t="s">
        <v>24</v>
      </c>
      <c r="D2" s="7"/>
      <c r="E2" s="7"/>
    </row>
    <row r="3" spans="1:43" s="1" customFormat="1" ht="15.75" x14ac:dyDescent="0.25">
      <c r="A3" s="1" t="s">
        <v>51</v>
      </c>
      <c r="C3" s="7"/>
      <c r="D3" s="7"/>
      <c r="E3" s="7"/>
    </row>
    <row r="4" spans="1:43" s="1" customFormat="1" ht="15.75" x14ac:dyDescent="0.25">
      <c r="A4" s="1" t="s">
        <v>25</v>
      </c>
      <c r="C4" s="7"/>
      <c r="D4" s="7"/>
      <c r="E4" s="7"/>
    </row>
    <row r="5" spans="1:43" s="1" customFormat="1" ht="22.5" x14ac:dyDescent="0.3">
      <c r="A5" s="28" t="s">
        <v>58</v>
      </c>
      <c r="B5" s="14"/>
      <c r="C5" s="15"/>
      <c r="D5" s="15"/>
      <c r="E5" s="15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</row>
    <row r="6" spans="1:43" ht="15" x14ac:dyDescent="0.25">
      <c r="A6" s="16"/>
      <c r="B6" s="16"/>
      <c r="C6" s="66" t="s">
        <v>28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17"/>
      <c r="P6" s="66" t="s">
        <v>48</v>
      </c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16"/>
      <c r="AC6" s="17"/>
      <c r="AD6" s="66" t="s">
        <v>52</v>
      </c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16"/>
      <c r="AQ6" s="17"/>
    </row>
    <row r="7" spans="1:43" ht="15" x14ac:dyDescent="0.25">
      <c r="A7" s="16"/>
      <c r="B7" s="16"/>
      <c r="C7" s="18" t="s">
        <v>33</v>
      </c>
      <c r="D7" s="18" t="s">
        <v>34</v>
      </c>
      <c r="E7" s="18" t="s">
        <v>35</v>
      </c>
      <c r="F7" s="18" t="s">
        <v>36</v>
      </c>
      <c r="G7" s="18" t="s">
        <v>37</v>
      </c>
      <c r="H7" s="18" t="s">
        <v>38</v>
      </c>
      <c r="I7" s="18" t="s">
        <v>39</v>
      </c>
      <c r="J7" s="18" t="s">
        <v>40</v>
      </c>
      <c r="K7" s="18" t="s">
        <v>41</v>
      </c>
      <c r="L7" s="18" t="s">
        <v>42</v>
      </c>
      <c r="M7" s="18" t="s">
        <v>43</v>
      </c>
      <c r="N7" s="18" t="s">
        <v>44</v>
      </c>
      <c r="O7" s="17"/>
      <c r="P7" s="18" t="s">
        <v>33</v>
      </c>
      <c r="Q7" s="18" t="s">
        <v>34</v>
      </c>
      <c r="R7" s="18" t="s">
        <v>35</v>
      </c>
      <c r="S7" s="18" t="s">
        <v>36</v>
      </c>
      <c r="T7" s="18" t="s">
        <v>37</v>
      </c>
      <c r="U7" s="18" t="s">
        <v>38</v>
      </c>
      <c r="V7" s="18" t="s">
        <v>39</v>
      </c>
      <c r="W7" s="18" t="s">
        <v>40</v>
      </c>
      <c r="X7" s="18" t="s">
        <v>41</v>
      </c>
      <c r="Y7" s="18" t="s">
        <v>42</v>
      </c>
      <c r="Z7" s="18" t="s">
        <v>43</v>
      </c>
      <c r="AA7" s="18" t="s">
        <v>44</v>
      </c>
      <c r="AB7" s="18" t="s">
        <v>49</v>
      </c>
      <c r="AC7" s="17"/>
      <c r="AD7" s="18" t="s">
        <v>33</v>
      </c>
      <c r="AE7" s="18" t="s">
        <v>34</v>
      </c>
      <c r="AF7" s="18" t="s">
        <v>35</v>
      </c>
      <c r="AG7" s="18" t="s">
        <v>36</v>
      </c>
      <c r="AH7" s="18" t="s">
        <v>37</v>
      </c>
      <c r="AI7" s="18" t="s">
        <v>38</v>
      </c>
      <c r="AJ7" s="18" t="s">
        <v>39</v>
      </c>
      <c r="AK7" s="18" t="s">
        <v>40</v>
      </c>
      <c r="AL7" s="18" t="s">
        <v>41</v>
      </c>
      <c r="AM7" s="18" t="s">
        <v>42</v>
      </c>
      <c r="AN7" s="18" t="s">
        <v>43</v>
      </c>
      <c r="AO7" s="18" t="s">
        <v>44</v>
      </c>
      <c r="AP7" s="18" t="s">
        <v>49</v>
      </c>
      <c r="AQ7" s="17"/>
    </row>
    <row r="8" spans="1:43" ht="19.5" x14ac:dyDescent="0.35">
      <c r="A8" s="19" t="s">
        <v>27</v>
      </c>
      <c r="B8" s="19" t="s">
        <v>50</v>
      </c>
      <c r="C8" s="20">
        <v>1</v>
      </c>
      <c r="D8" s="20">
        <v>2</v>
      </c>
      <c r="E8" s="20">
        <v>3</v>
      </c>
      <c r="F8" s="20">
        <v>4</v>
      </c>
      <c r="G8" s="20">
        <v>5</v>
      </c>
      <c r="H8" s="20">
        <v>6</v>
      </c>
      <c r="I8" s="20">
        <v>7</v>
      </c>
      <c r="J8" s="20">
        <v>8</v>
      </c>
      <c r="K8" s="20">
        <v>9</v>
      </c>
      <c r="L8" s="20">
        <v>10</v>
      </c>
      <c r="M8" s="20">
        <v>11</v>
      </c>
      <c r="N8" s="20">
        <v>12</v>
      </c>
      <c r="O8" s="17"/>
      <c r="P8" s="20">
        <v>1</v>
      </c>
      <c r="Q8" s="20">
        <v>2</v>
      </c>
      <c r="R8" s="20">
        <v>3</v>
      </c>
      <c r="S8" s="20">
        <v>4</v>
      </c>
      <c r="T8" s="20">
        <v>5</v>
      </c>
      <c r="U8" s="20">
        <v>6</v>
      </c>
      <c r="V8" s="20">
        <v>7</v>
      </c>
      <c r="W8" s="20">
        <v>8</v>
      </c>
      <c r="X8" s="20">
        <v>9</v>
      </c>
      <c r="Y8" s="20">
        <v>10</v>
      </c>
      <c r="Z8" s="20">
        <v>11</v>
      </c>
      <c r="AA8" s="20">
        <v>12</v>
      </c>
      <c r="AB8" s="21" t="s">
        <v>48</v>
      </c>
      <c r="AC8" s="17"/>
      <c r="AD8" s="20">
        <v>1</v>
      </c>
      <c r="AE8" s="20">
        <v>2</v>
      </c>
      <c r="AF8" s="20">
        <v>3</v>
      </c>
      <c r="AG8" s="20">
        <v>4</v>
      </c>
      <c r="AH8" s="20">
        <v>5</v>
      </c>
      <c r="AI8" s="20">
        <v>6</v>
      </c>
      <c r="AJ8" s="20">
        <v>7</v>
      </c>
      <c r="AK8" s="20">
        <v>8</v>
      </c>
      <c r="AL8" s="20">
        <v>9</v>
      </c>
      <c r="AM8" s="20">
        <v>10</v>
      </c>
      <c r="AN8" s="20">
        <v>11</v>
      </c>
      <c r="AO8" s="20">
        <v>12</v>
      </c>
      <c r="AP8" s="22" t="s">
        <v>52</v>
      </c>
      <c r="AQ8" s="17"/>
    </row>
    <row r="9" spans="1:43" ht="19.5" x14ac:dyDescent="0.35">
      <c r="A9" s="23" t="s">
        <v>54</v>
      </c>
      <c r="B9" s="19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17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1"/>
      <c r="AC9" s="17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2"/>
      <c r="AQ9" s="17"/>
    </row>
    <row r="10" spans="1:43" x14ac:dyDescent="0.2">
      <c r="A10" s="24" t="s">
        <v>29</v>
      </c>
      <c r="B10" s="25">
        <v>125</v>
      </c>
      <c r="C10" s="16">
        <v>1</v>
      </c>
      <c r="D10" s="16">
        <v>1</v>
      </c>
      <c r="E10" s="16">
        <v>1</v>
      </c>
      <c r="F10" s="16">
        <v>1</v>
      </c>
      <c r="G10" s="16">
        <v>1</v>
      </c>
      <c r="H10" s="16">
        <v>1</v>
      </c>
      <c r="I10" s="16">
        <v>1</v>
      </c>
      <c r="J10" s="16">
        <v>1</v>
      </c>
      <c r="K10" s="16">
        <v>1</v>
      </c>
      <c r="L10" s="16">
        <v>1</v>
      </c>
      <c r="M10" s="16">
        <v>1</v>
      </c>
      <c r="N10" s="16">
        <v>1</v>
      </c>
      <c r="O10" s="17"/>
      <c r="P10" s="16">
        <f>C10*$C$22</f>
        <v>19</v>
      </c>
      <c r="Q10" s="16">
        <f t="shared" ref="Q10:AA18" si="0">D10*$C$22</f>
        <v>19</v>
      </c>
      <c r="R10" s="16">
        <f t="shared" si="0"/>
        <v>19</v>
      </c>
      <c r="S10" s="16">
        <f t="shared" si="0"/>
        <v>19</v>
      </c>
      <c r="T10" s="16">
        <f t="shared" si="0"/>
        <v>19</v>
      </c>
      <c r="U10" s="16">
        <f t="shared" si="0"/>
        <v>19</v>
      </c>
      <c r="V10" s="16">
        <f t="shared" si="0"/>
        <v>19</v>
      </c>
      <c r="W10" s="16">
        <f t="shared" si="0"/>
        <v>19</v>
      </c>
      <c r="X10" s="16">
        <f t="shared" si="0"/>
        <v>19</v>
      </c>
      <c r="Y10" s="16">
        <f t="shared" si="0"/>
        <v>19</v>
      </c>
      <c r="Z10" s="16">
        <f t="shared" si="0"/>
        <v>19</v>
      </c>
      <c r="AA10" s="16">
        <f t="shared" si="0"/>
        <v>19</v>
      </c>
      <c r="AB10" s="16">
        <f>SUM(P10:AA10)</f>
        <v>228</v>
      </c>
      <c r="AC10" s="17"/>
      <c r="AD10" s="25">
        <f>P10*$C$23*$B10</f>
        <v>19000</v>
      </c>
      <c r="AE10" s="25">
        <f t="shared" ref="AE10:AO10" si="1">Q10*$C$23*$B10</f>
        <v>19000</v>
      </c>
      <c r="AF10" s="25">
        <f t="shared" si="1"/>
        <v>19000</v>
      </c>
      <c r="AG10" s="25">
        <f t="shared" si="1"/>
        <v>19000</v>
      </c>
      <c r="AH10" s="25">
        <f t="shared" si="1"/>
        <v>19000</v>
      </c>
      <c r="AI10" s="25">
        <f t="shared" si="1"/>
        <v>19000</v>
      </c>
      <c r="AJ10" s="25">
        <f t="shared" si="1"/>
        <v>19000</v>
      </c>
      <c r="AK10" s="25">
        <f t="shared" si="1"/>
        <v>19000</v>
      </c>
      <c r="AL10" s="25">
        <f t="shared" si="1"/>
        <v>19000</v>
      </c>
      <c r="AM10" s="25">
        <f t="shared" si="1"/>
        <v>19000</v>
      </c>
      <c r="AN10" s="25">
        <f t="shared" si="1"/>
        <v>19000</v>
      </c>
      <c r="AO10" s="25">
        <f t="shared" si="1"/>
        <v>19000</v>
      </c>
      <c r="AP10" s="25">
        <f>SUM(AD10:AO10)</f>
        <v>228000</v>
      </c>
      <c r="AQ10" s="17"/>
    </row>
    <row r="11" spans="1:43" x14ac:dyDescent="0.2">
      <c r="A11" s="24" t="s">
        <v>55</v>
      </c>
      <c r="B11" s="25">
        <v>75</v>
      </c>
      <c r="C11" s="16">
        <v>1</v>
      </c>
      <c r="D11" s="16">
        <v>1</v>
      </c>
      <c r="E11" s="16">
        <v>1</v>
      </c>
      <c r="F11" s="16">
        <v>1</v>
      </c>
      <c r="G11" s="16">
        <v>1</v>
      </c>
      <c r="H11" s="16">
        <v>1</v>
      </c>
      <c r="I11" s="16">
        <v>1</v>
      </c>
      <c r="J11" s="16">
        <v>1</v>
      </c>
      <c r="K11" s="16">
        <v>1</v>
      </c>
      <c r="L11" s="16">
        <v>1</v>
      </c>
      <c r="M11" s="16">
        <v>1</v>
      </c>
      <c r="N11" s="16">
        <v>1</v>
      </c>
      <c r="O11" s="17"/>
      <c r="P11" s="16">
        <f t="shared" ref="P11:P18" si="2">C11*$C$22</f>
        <v>19</v>
      </c>
      <c r="Q11" s="16">
        <f t="shared" si="0"/>
        <v>19</v>
      </c>
      <c r="R11" s="16">
        <f t="shared" si="0"/>
        <v>19</v>
      </c>
      <c r="S11" s="16">
        <f t="shared" si="0"/>
        <v>19</v>
      </c>
      <c r="T11" s="16">
        <f t="shared" si="0"/>
        <v>19</v>
      </c>
      <c r="U11" s="16">
        <f t="shared" si="0"/>
        <v>19</v>
      </c>
      <c r="V11" s="16">
        <f t="shared" si="0"/>
        <v>19</v>
      </c>
      <c r="W11" s="16">
        <f t="shared" si="0"/>
        <v>19</v>
      </c>
      <c r="X11" s="16">
        <f t="shared" si="0"/>
        <v>19</v>
      </c>
      <c r="Y11" s="16">
        <f t="shared" si="0"/>
        <v>19</v>
      </c>
      <c r="Z11" s="16">
        <f t="shared" si="0"/>
        <v>19</v>
      </c>
      <c r="AA11" s="16">
        <f t="shared" si="0"/>
        <v>19</v>
      </c>
      <c r="AB11" s="16">
        <f>SUM(P11:AA11)</f>
        <v>228</v>
      </c>
      <c r="AC11" s="17"/>
      <c r="AD11" s="25">
        <f t="shared" ref="AD11:AO11" si="3">P11*$B11*$C$23</f>
        <v>11400</v>
      </c>
      <c r="AE11" s="25">
        <f t="shared" si="3"/>
        <v>11400</v>
      </c>
      <c r="AF11" s="25">
        <f t="shared" si="3"/>
        <v>11400</v>
      </c>
      <c r="AG11" s="25">
        <f t="shared" si="3"/>
        <v>11400</v>
      </c>
      <c r="AH11" s="25">
        <f t="shared" si="3"/>
        <v>11400</v>
      </c>
      <c r="AI11" s="25">
        <f t="shared" si="3"/>
        <v>11400</v>
      </c>
      <c r="AJ11" s="25">
        <f t="shared" si="3"/>
        <v>11400</v>
      </c>
      <c r="AK11" s="25">
        <f t="shared" si="3"/>
        <v>11400</v>
      </c>
      <c r="AL11" s="25">
        <f t="shared" si="3"/>
        <v>11400</v>
      </c>
      <c r="AM11" s="25">
        <f t="shared" si="3"/>
        <v>11400</v>
      </c>
      <c r="AN11" s="25">
        <f t="shared" si="3"/>
        <v>11400</v>
      </c>
      <c r="AO11" s="25">
        <f t="shared" si="3"/>
        <v>11400</v>
      </c>
      <c r="AP11" s="25">
        <f>SUM(AD11:AO11)</f>
        <v>136800</v>
      </c>
      <c r="AQ11" s="17"/>
    </row>
    <row r="12" spans="1:43" ht="15.75" x14ac:dyDescent="0.25">
      <c r="A12" s="23" t="s">
        <v>57</v>
      </c>
      <c r="B12" s="2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7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7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17"/>
    </row>
    <row r="13" spans="1:43" x14ac:dyDescent="0.2">
      <c r="A13" s="26" t="s">
        <v>30</v>
      </c>
      <c r="B13" s="25">
        <v>75</v>
      </c>
      <c r="C13" s="16"/>
      <c r="D13" s="16"/>
      <c r="E13" s="16">
        <v>0.5</v>
      </c>
      <c r="F13" s="16">
        <v>1</v>
      </c>
      <c r="G13" s="16">
        <v>1</v>
      </c>
      <c r="H13" s="16">
        <v>1</v>
      </c>
      <c r="I13" s="16">
        <v>1</v>
      </c>
      <c r="J13" s="16">
        <v>1</v>
      </c>
      <c r="K13" s="16">
        <v>1</v>
      </c>
      <c r="L13" s="16"/>
      <c r="M13" s="16"/>
      <c r="N13" s="16"/>
      <c r="O13" s="17"/>
      <c r="P13" s="16">
        <f t="shared" si="2"/>
        <v>0</v>
      </c>
      <c r="Q13" s="16">
        <f t="shared" si="0"/>
        <v>0</v>
      </c>
      <c r="R13" s="16">
        <f t="shared" si="0"/>
        <v>9.5</v>
      </c>
      <c r="S13" s="16">
        <f t="shared" si="0"/>
        <v>19</v>
      </c>
      <c r="T13" s="16">
        <f t="shared" si="0"/>
        <v>19</v>
      </c>
      <c r="U13" s="16">
        <f t="shared" si="0"/>
        <v>19</v>
      </c>
      <c r="V13" s="16">
        <f t="shared" si="0"/>
        <v>19</v>
      </c>
      <c r="W13" s="16">
        <f t="shared" si="0"/>
        <v>19</v>
      </c>
      <c r="X13" s="16">
        <f t="shared" si="0"/>
        <v>19</v>
      </c>
      <c r="Y13" s="16">
        <f t="shared" si="0"/>
        <v>0</v>
      </c>
      <c r="Z13" s="16">
        <f t="shared" si="0"/>
        <v>0</v>
      </c>
      <c r="AA13" s="16">
        <f t="shared" si="0"/>
        <v>0</v>
      </c>
      <c r="AB13" s="16">
        <f>SUM(P13:AA13)</f>
        <v>123.5</v>
      </c>
      <c r="AC13" s="17"/>
      <c r="AD13" s="25">
        <f t="shared" ref="AD13:AO15" si="4">P13*$B13*$C$23</f>
        <v>0</v>
      </c>
      <c r="AE13" s="25">
        <f t="shared" si="4"/>
        <v>0</v>
      </c>
      <c r="AF13" s="25">
        <f t="shared" si="4"/>
        <v>5700</v>
      </c>
      <c r="AG13" s="25">
        <f t="shared" si="4"/>
        <v>11400</v>
      </c>
      <c r="AH13" s="25">
        <f t="shared" si="4"/>
        <v>11400</v>
      </c>
      <c r="AI13" s="25">
        <f t="shared" si="4"/>
        <v>11400</v>
      </c>
      <c r="AJ13" s="25">
        <f t="shared" si="4"/>
        <v>11400</v>
      </c>
      <c r="AK13" s="25">
        <f t="shared" si="4"/>
        <v>11400</v>
      </c>
      <c r="AL13" s="25">
        <f t="shared" si="4"/>
        <v>11400</v>
      </c>
      <c r="AM13" s="25">
        <f t="shared" si="4"/>
        <v>0</v>
      </c>
      <c r="AN13" s="25">
        <f t="shared" si="4"/>
        <v>0</v>
      </c>
      <c r="AO13" s="25">
        <f t="shared" si="4"/>
        <v>0</v>
      </c>
      <c r="AP13" s="25">
        <f>SUM(AD13:AO13)</f>
        <v>74100</v>
      </c>
      <c r="AQ13" s="17"/>
    </row>
    <row r="14" spans="1:43" x14ac:dyDescent="0.2">
      <c r="A14" s="26" t="s">
        <v>31</v>
      </c>
      <c r="B14" s="25">
        <v>80</v>
      </c>
      <c r="C14" s="16"/>
      <c r="D14" s="16"/>
      <c r="E14" s="16"/>
      <c r="F14" s="16">
        <v>0.5</v>
      </c>
      <c r="G14" s="16">
        <v>1</v>
      </c>
      <c r="H14" s="16">
        <v>1</v>
      </c>
      <c r="I14" s="16">
        <v>1</v>
      </c>
      <c r="J14" s="16">
        <v>1</v>
      </c>
      <c r="K14" s="16"/>
      <c r="L14" s="16"/>
      <c r="M14" s="16"/>
      <c r="N14" s="16"/>
      <c r="O14" s="17"/>
      <c r="P14" s="16">
        <f t="shared" si="2"/>
        <v>0</v>
      </c>
      <c r="Q14" s="16">
        <f t="shared" si="0"/>
        <v>0</v>
      </c>
      <c r="R14" s="16">
        <f t="shared" si="0"/>
        <v>0</v>
      </c>
      <c r="S14" s="16">
        <f t="shared" si="0"/>
        <v>9.5</v>
      </c>
      <c r="T14" s="16">
        <f t="shared" si="0"/>
        <v>19</v>
      </c>
      <c r="U14" s="16">
        <f t="shared" si="0"/>
        <v>19</v>
      </c>
      <c r="V14" s="16">
        <f t="shared" si="0"/>
        <v>19</v>
      </c>
      <c r="W14" s="16">
        <f t="shared" si="0"/>
        <v>19</v>
      </c>
      <c r="X14" s="16">
        <f t="shared" si="0"/>
        <v>0</v>
      </c>
      <c r="Y14" s="16">
        <f t="shared" si="0"/>
        <v>0</v>
      </c>
      <c r="Z14" s="16">
        <f t="shared" si="0"/>
        <v>0</v>
      </c>
      <c r="AA14" s="16">
        <f t="shared" si="0"/>
        <v>0</v>
      </c>
      <c r="AB14" s="16">
        <f>SUM(P14:AA14)</f>
        <v>85.5</v>
      </c>
      <c r="AC14" s="17"/>
      <c r="AD14" s="25">
        <f t="shared" si="4"/>
        <v>0</v>
      </c>
      <c r="AE14" s="25">
        <f t="shared" si="4"/>
        <v>0</v>
      </c>
      <c r="AF14" s="25">
        <f t="shared" si="4"/>
        <v>0</v>
      </c>
      <c r="AG14" s="25">
        <f t="shared" si="4"/>
        <v>6080</v>
      </c>
      <c r="AH14" s="25">
        <f t="shared" si="4"/>
        <v>12160</v>
      </c>
      <c r="AI14" s="25">
        <f t="shared" si="4"/>
        <v>12160</v>
      </c>
      <c r="AJ14" s="25">
        <f t="shared" si="4"/>
        <v>12160</v>
      </c>
      <c r="AK14" s="25">
        <f t="shared" si="4"/>
        <v>12160</v>
      </c>
      <c r="AL14" s="25">
        <f t="shared" si="4"/>
        <v>0</v>
      </c>
      <c r="AM14" s="25">
        <f t="shared" si="4"/>
        <v>0</v>
      </c>
      <c r="AN14" s="25">
        <f t="shared" si="4"/>
        <v>0</v>
      </c>
      <c r="AO14" s="25">
        <f t="shared" si="4"/>
        <v>0</v>
      </c>
      <c r="AP14" s="25">
        <f>SUM(AD14:AO14)</f>
        <v>54720</v>
      </c>
      <c r="AQ14" s="17"/>
    </row>
    <row r="15" spans="1:43" x14ac:dyDescent="0.2">
      <c r="A15" s="26" t="s">
        <v>32</v>
      </c>
      <c r="B15" s="25">
        <v>90</v>
      </c>
      <c r="C15" s="16">
        <v>1</v>
      </c>
      <c r="D15" s="16">
        <v>1</v>
      </c>
      <c r="E15" s="16">
        <v>2</v>
      </c>
      <c r="F15" s="16">
        <v>2</v>
      </c>
      <c r="G15" s="16">
        <v>2</v>
      </c>
      <c r="H15" s="16">
        <v>3</v>
      </c>
      <c r="I15" s="16">
        <v>3</v>
      </c>
      <c r="J15" s="16">
        <v>3</v>
      </c>
      <c r="K15" s="16">
        <v>2</v>
      </c>
      <c r="L15" s="16">
        <v>2</v>
      </c>
      <c r="M15" s="16">
        <v>2</v>
      </c>
      <c r="N15" s="16">
        <v>2</v>
      </c>
      <c r="O15" s="17"/>
      <c r="P15" s="16">
        <f t="shared" si="2"/>
        <v>19</v>
      </c>
      <c r="Q15" s="16">
        <f t="shared" si="0"/>
        <v>19</v>
      </c>
      <c r="R15" s="16">
        <f t="shared" si="0"/>
        <v>38</v>
      </c>
      <c r="S15" s="16">
        <f t="shared" si="0"/>
        <v>38</v>
      </c>
      <c r="T15" s="16">
        <f t="shared" si="0"/>
        <v>38</v>
      </c>
      <c r="U15" s="16">
        <f t="shared" si="0"/>
        <v>57</v>
      </c>
      <c r="V15" s="16">
        <f t="shared" si="0"/>
        <v>57</v>
      </c>
      <c r="W15" s="16">
        <f t="shared" si="0"/>
        <v>57</v>
      </c>
      <c r="X15" s="16">
        <f t="shared" si="0"/>
        <v>38</v>
      </c>
      <c r="Y15" s="16">
        <f t="shared" si="0"/>
        <v>38</v>
      </c>
      <c r="Z15" s="16">
        <f t="shared" si="0"/>
        <v>38</v>
      </c>
      <c r="AA15" s="16">
        <f t="shared" si="0"/>
        <v>38</v>
      </c>
      <c r="AB15" s="16">
        <f>SUM(P15:AA15)</f>
        <v>475</v>
      </c>
      <c r="AC15" s="17"/>
      <c r="AD15" s="25">
        <f t="shared" si="4"/>
        <v>13680</v>
      </c>
      <c r="AE15" s="25">
        <f t="shared" si="4"/>
        <v>13680</v>
      </c>
      <c r="AF15" s="25">
        <f t="shared" si="4"/>
        <v>27360</v>
      </c>
      <c r="AG15" s="25">
        <f t="shared" si="4"/>
        <v>27360</v>
      </c>
      <c r="AH15" s="25">
        <f t="shared" si="4"/>
        <v>27360</v>
      </c>
      <c r="AI15" s="25">
        <f t="shared" si="4"/>
        <v>41040</v>
      </c>
      <c r="AJ15" s="25">
        <f t="shared" si="4"/>
        <v>41040</v>
      </c>
      <c r="AK15" s="25">
        <f t="shared" si="4"/>
        <v>41040</v>
      </c>
      <c r="AL15" s="25">
        <f t="shared" si="4"/>
        <v>27360</v>
      </c>
      <c r="AM15" s="25">
        <f t="shared" si="4"/>
        <v>27360</v>
      </c>
      <c r="AN15" s="25">
        <f t="shared" si="4"/>
        <v>27360</v>
      </c>
      <c r="AO15" s="25">
        <f t="shared" si="4"/>
        <v>27360</v>
      </c>
      <c r="AP15" s="25">
        <f>SUM(AD15:AO15)</f>
        <v>342000</v>
      </c>
      <c r="AQ15" s="17"/>
    </row>
    <row r="16" spans="1:43" ht="15.75" x14ac:dyDescent="0.25">
      <c r="A16" s="23" t="s">
        <v>56</v>
      </c>
      <c r="B16" s="2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7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7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17"/>
    </row>
    <row r="17" spans="1:43" x14ac:dyDescent="0.2">
      <c r="A17" s="26" t="s">
        <v>55</v>
      </c>
      <c r="B17" s="25">
        <v>90</v>
      </c>
      <c r="C17" s="16"/>
      <c r="D17" s="16"/>
      <c r="E17" s="16"/>
      <c r="F17" s="16"/>
      <c r="G17" s="16"/>
      <c r="H17" s="16"/>
      <c r="I17" s="16"/>
      <c r="J17" s="16">
        <v>4</v>
      </c>
      <c r="K17" s="16">
        <v>4</v>
      </c>
      <c r="L17" s="16">
        <v>4</v>
      </c>
      <c r="M17" s="16">
        <v>4</v>
      </c>
      <c r="N17" s="16">
        <v>4</v>
      </c>
      <c r="O17" s="17"/>
      <c r="P17" s="16">
        <f t="shared" si="2"/>
        <v>0</v>
      </c>
      <c r="Q17" s="16">
        <f t="shared" si="0"/>
        <v>0</v>
      </c>
      <c r="R17" s="16">
        <f t="shared" si="0"/>
        <v>0</v>
      </c>
      <c r="S17" s="16">
        <f t="shared" si="0"/>
        <v>0</v>
      </c>
      <c r="T17" s="16">
        <f t="shared" si="0"/>
        <v>0</v>
      </c>
      <c r="U17" s="16">
        <f t="shared" si="0"/>
        <v>0</v>
      </c>
      <c r="V17" s="16">
        <f t="shared" si="0"/>
        <v>0</v>
      </c>
      <c r="W17" s="16">
        <f t="shared" si="0"/>
        <v>76</v>
      </c>
      <c r="X17" s="16">
        <f t="shared" si="0"/>
        <v>76</v>
      </c>
      <c r="Y17" s="16">
        <f t="shared" si="0"/>
        <v>76</v>
      </c>
      <c r="Z17" s="16">
        <f t="shared" si="0"/>
        <v>76</v>
      </c>
      <c r="AA17" s="16">
        <f t="shared" si="0"/>
        <v>76</v>
      </c>
      <c r="AB17" s="16">
        <f>SUM(P17:AA17)</f>
        <v>380</v>
      </c>
      <c r="AC17" s="17"/>
      <c r="AD17" s="25">
        <f t="shared" ref="AD17:AO18" si="5">P17*$B17*$C$23</f>
        <v>0</v>
      </c>
      <c r="AE17" s="25">
        <f t="shared" si="5"/>
        <v>0</v>
      </c>
      <c r="AF17" s="25">
        <f t="shared" si="5"/>
        <v>0</v>
      </c>
      <c r="AG17" s="25">
        <f t="shared" si="5"/>
        <v>0</v>
      </c>
      <c r="AH17" s="25">
        <f t="shared" si="5"/>
        <v>0</v>
      </c>
      <c r="AI17" s="25">
        <f t="shared" si="5"/>
        <v>0</v>
      </c>
      <c r="AJ17" s="25">
        <f t="shared" si="5"/>
        <v>0</v>
      </c>
      <c r="AK17" s="25">
        <f t="shared" si="5"/>
        <v>54720</v>
      </c>
      <c r="AL17" s="25">
        <f t="shared" si="5"/>
        <v>54720</v>
      </c>
      <c r="AM17" s="25">
        <f t="shared" si="5"/>
        <v>54720</v>
      </c>
      <c r="AN17" s="25">
        <f t="shared" si="5"/>
        <v>54720</v>
      </c>
      <c r="AO17" s="25">
        <f t="shared" si="5"/>
        <v>54720</v>
      </c>
      <c r="AP17" s="25">
        <f>SUM(AD17:AO17)</f>
        <v>273600</v>
      </c>
      <c r="AQ17" s="17"/>
    </row>
    <row r="18" spans="1:43" x14ac:dyDescent="0.2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7"/>
      <c r="P18" s="16">
        <f t="shared" si="2"/>
        <v>0</v>
      </c>
      <c r="Q18" s="16">
        <f t="shared" si="0"/>
        <v>0</v>
      </c>
      <c r="R18" s="16">
        <f t="shared" si="0"/>
        <v>0</v>
      </c>
      <c r="S18" s="16">
        <f t="shared" si="0"/>
        <v>0</v>
      </c>
      <c r="T18" s="16">
        <f t="shared" si="0"/>
        <v>0</v>
      </c>
      <c r="U18" s="16">
        <f t="shared" si="0"/>
        <v>0</v>
      </c>
      <c r="V18" s="16">
        <f t="shared" si="0"/>
        <v>0</v>
      </c>
      <c r="W18" s="16">
        <f t="shared" si="0"/>
        <v>0</v>
      </c>
      <c r="X18" s="16">
        <f t="shared" si="0"/>
        <v>0</v>
      </c>
      <c r="Y18" s="16">
        <f t="shared" si="0"/>
        <v>0</v>
      </c>
      <c r="Z18" s="16">
        <f t="shared" si="0"/>
        <v>0</v>
      </c>
      <c r="AA18" s="16">
        <f t="shared" si="0"/>
        <v>0</v>
      </c>
      <c r="AB18" s="16">
        <f>SUM(P18:AA18)</f>
        <v>0</v>
      </c>
      <c r="AC18" s="17"/>
      <c r="AD18" s="25">
        <f t="shared" si="5"/>
        <v>0</v>
      </c>
      <c r="AE18" s="25">
        <f t="shared" si="5"/>
        <v>0</v>
      </c>
      <c r="AF18" s="25">
        <f t="shared" si="5"/>
        <v>0</v>
      </c>
      <c r="AG18" s="25">
        <f t="shared" si="5"/>
        <v>0</v>
      </c>
      <c r="AH18" s="25">
        <f t="shared" si="5"/>
        <v>0</v>
      </c>
      <c r="AI18" s="25">
        <f t="shared" si="5"/>
        <v>0</v>
      </c>
      <c r="AJ18" s="25">
        <f t="shared" si="5"/>
        <v>0</v>
      </c>
      <c r="AK18" s="25">
        <f t="shared" si="5"/>
        <v>0</v>
      </c>
      <c r="AL18" s="25">
        <f t="shared" si="5"/>
        <v>0</v>
      </c>
      <c r="AM18" s="25">
        <f t="shared" si="5"/>
        <v>0</v>
      </c>
      <c r="AN18" s="25">
        <f t="shared" si="5"/>
        <v>0</v>
      </c>
      <c r="AO18" s="25">
        <f t="shared" si="5"/>
        <v>0</v>
      </c>
      <c r="AP18" s="25">
        <f>SUM(AD18:AO18)</f>
        <v>0</v>
      </c>
      <c r="AQ18" s="17"/>
    </row>
    <row r="19" spans="1:43" x14ac:dyDescent="0.2">
      <c r="A19" s="16" t="s">
        <v>45</v>
      </c>
      <c r="B19" s="16"/>
      <c r="C19" s="16">
        <f>SUM(C10:C17)</f>
        <v>3</v>
      </c>
      <c r="D19" s="16">
        <f t="shared" ref="D19:N19" si="6">SUM(D10:D17)</f>
        <v>3</v>
      </c>
      <c r="E19" s="16">
        <f t="shared" si="6"/>
        <v>4.5</v>
      </c>
      <c r="F19" s="16">
        <f t="shared" si="6"/>
        <v>5.5</v>
      </c>
      <c r="G19" s="16">
        <f t="shared" si="6"/>
        <v>6</v>
      </c>
      <c r="H19" s="16">
        <f t="shared" si="6"/>
        <v>7</v>
      </c>
      <c r="I19" s="16">
        <f t="shared" si="6"/>
        <v>7</v>
      </c>
      <c r="J19" s="16">
        <f t="shared" si="6"/>
        <v>11</v>
      </c>
      <c r="K19" s="16">
        <f t="shared" si="6"/>
        <v>9</v>
      </c>
      <c r="L19" s="16">
        <f t="shared" si="6"/>
        <v>8</v>
      </c>
      <c r="M19" s="16">
        <f t="shared" si="6"/>
        <v>8</v>
      </c>
      <c r="N19" s="16">
        <f t="shared" si="6"/>
        <v>8</v>
      </c>
      <c r="O19" s="17"/>
      <c r="P19" s="16">
        <f>SUM(P10:P17)</f>
        <v>57</v>
      </c>
      <c r="Q19" s="16">
        <f t="shared" ref="Q19:AA19" si="7">SUM(Q10:Q17)</f>
        <v>57</v>
      </c>
      <c r="R19" s="16">
        <f t="shared" si="7"/>
        <v>85.5</v>
      </c>
      <c r="S19" s="16">
        <f t="shared" si="7"/>
        <v>104.5</v>
      </c>
      <c r="T19" s="16">
        <f t="shared" si="7"/>
        <v>114</v>
      </c>
      <c r="U19" s="16">
        <f t="shared" si="7"/>
        <v>133</v>
      </c>
      <c r="V19" s="16">
        <f t="shared" si="7"/>
        <v>133</v>
      </c>
      <c r="W19" s="16">
        <f t="shared" si="7"/>
        <v>209</v>
      </c>
      <c r="X19" s="16">
        <f t="shared" si="7"/>
        <v>171</v>
      </c>
      <c r="Y19" s="16">
        <f t="shared" si="7"/>
        <v>152</v>
      </c>
      <c r="Z19" s="16">
        <f t="shared" si="7"/>
        <v>152</v>
      </c>
      <c r="AA19" s="16">
        <f t="shared" si="7"/>
        <v>152</v>
      </c>
      <c r="AB19" s="16">
        <f>SUM(P19:AA19)</f>
        <v>1520</v>
      </c>
      <c r="AC19" s="17"/>
      <c r="AD19" s="45">
        <f>SUM(AD10:AD17)</f>
        <v>44080</v>
      </c>
      <c r="AE19" s="45">
        <f t="shared" ref="AE19:AO19" si="8">SUM(AE10:AE17)</f>
        <v>44080</v>
      </c>
      <c r="AF19" s="45">
        <f t="shared" si="8"/>
        <v>63460</v>
      </c>
      <c r="AG19" s="45">
        <f t="shared" si="8"/>
        <v>75240</v>
      </c>
      <c r="AH19" s="45">
        <f t="shared" si="8"/>
        <v>81320</v>
      </c>
      <c r="AI19" s="45">
        <f t="shared" si="8"/>
        <v>95000</v>
      </c>
      <c r="AJ19" s="45">
        <f t="shared" si="8"/>
        <v>95000</v>
      </c>
      <c r="AK19" s="45">
        <f t="shared" si="8"/>
        <v>149720</v>
      </c>
      <c r="AL19" s="45">
        <f t="shared" si="8"/>
        <v>123880</v>
      </c>
      <c r="AM19" s="45">
        <f t="shared" si="8"/>
        <v>112480</v>
      </c>
      <c r="AN19" s="45">
        <f t="shared" si="8"/>
        <v>112480</v>
      </c>
      <c r="AO19" s="45">
        <f t="shared" si="8"/>
        <v>112480</v>
      </c>
      <c r="AP19" s="45">
        <f>SUM(AD19:AO19)</f>
        <v>1109220</v>
      </c>
      <c r="AQ19" s="46" t="s">
        <v>63</v>
      </c>
    </row>
    <row r="20" spans="1:43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</row>
    <row r="21" spans="1:43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</row>
    <row r="22" spans="1:43" x14ac:dyDescent="0.2">
      <c r="A22" s="17"/>
      <c r="B22" s="27" t="s">
        <v>46</v>
      </c>
      <c r="C22" s="17">
        <v>19</v>
      </c>
      <c r="D22" s="17" t="s">
        <v>47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</row>
    <row r="23" spans="1:43" x14ac:dyDescent="0.2">
      <c r="B23" s="13" t="s">
        <v>53</v>
      </c>
      <c r="C23">
        <v>8</v>
      </c>
    </row>
    <row r="26" spans="1:43" s="1" customFormat="1" ht="22.5" x14ac:dyDescent="0.3">
      <c r="A26" s="29" t="s">
        <v>59</v>
      </c>
      <c r="B26" s="30"/>
      <c r="C26" s="31"/>
      <c r="D26" s="31"/>
      <c r="E26" s="31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</row>
    <row r="27" spans="1:43" ht="15" x14ac:dyDescent="0.25">
      <c r="A27" s="32"/>
      <c r="B27" s="32"/>
      <c r="C27" s="67" t="s">
        <v>28</v>
      </c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33"/>
      <c r="P27" s="67" t="s">
        <v>48</v>
      </c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32"/>
      <c r="AC27" s="33"/>
      <c r="AD27" s="67" t="s">
        <v>52</v>
      </c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32"/>
      <c r="AQ27" s="33"/>
    </row>
    <row r="28" spans="1:43" ht="15" x14ac:dyDescent="0.25">
      <c r="A28" s="32"/>
      <c r="B28" s="32"/>
      <c r="C28" s="34" t="s">
        <v>33</v>
      </c>
      <c r="D28" s="34" t="s">
        <v>34</v>
      </c>
      <c r="E28" s="34" t="s">
        <v>35</v>
      </c>
      <c r="F28" s="34" t="s">
        <v>36</v>
      </c>
      <c r="G28" s="34" t="s">
        <v>37</v>
      </c>
      <c r="H28" s="34" t="s">
        <v>38</v>
      </c>
      <c r="I28" s="34" t="s">
        <v>39</v>
      </c>
      <c r="J28" s="34" t="s">
        <v>40</v>
      </c>
      <c r="K28" s="34" t="s">
        <v>41</v>
      </c>
      <c r="L28" s="34" t="s">
        <v>42</v>
      </c>
      <c r="M28" s="34" t="s">
        <v>43</v>
      </c>
      <c r="N28" s="34" t="s">
        <v>44</v>
      </c>
      <c r="O28" s="33"/>
      <c r="P28" s="34" t="s">
        <v>33</v>
      </c>
      <c r="Q28" s="34" t="s">
        <v>34</v>
      </c>
      <c r="R28" s="34" t="s">
        <v>35</v>
      </c>
      <c r="S28" s="34" t="s">
        <v>36</v>
      </c>
      <c r="T28" s="34" t="s">
        <v>37</v>
      </c>
      <c r="U28" s="34" t="s">
        <v>38</v>
      </c>
      <c r="V28" s="34" t="s">
        <v>39</v>
      </c>
      <c r="W28" s="34" t="s">
        <v>40</v>
      </c>
      <c r="X28" s="34" t="s">
        <v>41</v>
      </c>
      <c r="Y28" s="34" t="s">
        <v>42</v>
      </c>
      <c r="Z28" s="34" t="s">
        <v>43</v>
      </c>
      <c r="AA28" s="34" t="s">
        <v>44</v>
      </c>
      <c r="AB28" s="34" t="s">
        <v>49</v>
      </c>
      <c r="AC28" s="33"/>
      <c r="AD28" s="34" t="s">
        <v>33</v>
      </c>
      <c r="AE28" s="34" t="s">
        <v>34</v>
      </c>
      <c r="AF28" s="34" t="s">
        <v>35</v>
      </c>
      <c r="AG28" s="34" t="s">
        <v>36</v>
      </c>
      <c r="AH28" s="34" t="s">
        <v>37</v>
      </c>
      <c r="AI28" s="34" t="s">
        <v>38</v>
      </c>
      <c r="AJ28" s="34" t="s">
        <v>39</v>
      </c>
      <c r="AK28" s="34" t="s">
        <v>40</v>
      </c>
      <c r="AL28" s="34" t="s">
        <v>41</v>
      </c>
      <c r="AM28" s="34" t="s">
        <v>42</v>
      </c>
      <c r="AN28" s="34" t="s">
        <v>43</v>
      </c>
      <c r="AO28" s="34" t="s">
        <v>44</v>
      </c>
      <c r="AP28" s="34" t="s">
        <v>49</v>
      </c>
      <c r="AQ28" s="33"/>
    </row>
    <row r="29" spans="1:43" ht="19.5" x14ac:dyDescent="0.35">
      <c r="A29" s="35" t="s">
        <v>27</v>
      </c>
      <c r="B29" s="35" t="s">
        <v>50</v>
      </c>
      <c r="C29" s="36">
        <v>1</v>
      </c>
      <c r="D29" s="36">
        <v>2</v>
      </c>
      <c r="E29" s="36">
        <v>3</v>
      </c>
      <c r="F29" s="36">
        <v>4</v>
      </c>
      <c r="G29" s="36">
        <v>5</v>
      </c>
      <c r="H29" s="36">
        <v>6</v>
      </c>
      <c r="I29" s="36">
        <v>7</v>
      </c>
      <c r="J29" s="36">
        <v>8</v>
      </c>
      <c r="K29" s="36">
        <v>9</v>
      </c>
      <c r="L29" s="36">
        <v>10</v>
      </c>
      <c r="M29" s="36">
        <v>11</v>
      </c>
      <c r="N29" s="36">
        <v>12</v>
      </c>
      <c r="O29" s="33"/>
      <c r="P29" s="36">
        <v>1</v>
      </c>
      <c r="Q29" s="36">
        <v>2</v>
      </c>
      <c r="R29" s="36">
        <v>3</v>
      </c>
      <c r="S29" s="36">
        <v>4</v>
      </c>
      <c r="T29" s="36">
        <v>5</v>
      </c>
      <c r="U29" s="36">
        <v>6</v>
      </c>
      <c r="V29" s="36">
        <v>7</v>
      </c>
      <c r="W29" s="36">
        <v>8</v>
      </c>
      <c r="X29" s="36">
        <v>9</v>
      </c>
      <c r="Y29" s="36">
        <v>10</v>
      </c>
      <c r="Z29" s="36">
        <v>11</v>
      </c>
      <c r="AA29" s="36">
        <v>12</v>
      </c>
      <c r="AB29" s="37" t="s">
        <v>48</v>
      </c>
      <c r="AC29" s="33"/>
      <c r="AD29" s="36">
        <v>1</v>
      </c>
      <c r="AE29" s="36">
        <v>2</v>
      </c>
      <c r="AF29" s="36">
        <v>3</v>
      </c>
      <c r="AG29" s="36">
        <v>4</v>
      </c>
      <c r="AH29" s="36">
        <v>5</v>
      </c>
      <c r="AI29" s="36">
        <v>6</v>
      </c>
      <c r="AJ29" s="36">
        <v>7</v>
      </c>
      <c r="AK29" s="36">
        <v>8</v>
      </c>
      <c r="AL29" s="36">
        <v>9</v>
      </c>
      <c r="AM29" s="36">
        <v>10</v>
      </c>
      <c r="AN29" s="36">
        <v>11</v>
      </c>
      <c r="AO29" s="36">
        <v>12</v>
      </c>
      <c r="AP29" s="38" t="s">
        <v>52</v>
      </c>
      <c r="AQ29" s="33"/>
    </row>
    <row r="30" spans="1:43" ht="19.5" x14ac:dyDescent="0.35">
      <c r="A30" s="39" t="s">
        <v>54</v>
      </c>
      <c r="B30" s="35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3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7"/>
      <c r="AC30" s="33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8"/>
      <c r="AQ30" s="33"/>
    </row>
    <row r="31" spans="1:43" x14ac:dyDescent="0.2">
      <c r="A31" s="40" t="s">
        <v>29</v>
      </c>
      <c r="B31" s="41">
        <v>125</v>
      </c>
      <c r="C31" s="32">
        <v>0.5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3"/>
      <c r="P31" s="32">
        <f>C31*$C$22</f>
        <v>9.5</v>
      </c>
      <c r="Q31" s="32">
        <f t="shared" ref="Q31:Q32" si="9">D31*$C$22</f>
        <v>0</v>
      </c>
      <c r="R31" s="32">
        <f t="shared" ref="R31:R32" si="10">E31*$C$22</f>
        <v>0</v>
      </c>
      <c r="S31" s="32">
        <f t="shared" ref="S31:S32" si="11">F31*$C$22</f>
        <v>0</v>
      </c>
      <c r="T31" s="32">
        <f t="shared" ref="T31:T32" si="12">G31*$C$22</f>
        <v>0</v>
      </c>
      <c r="U31" s="32">
        <f t="shared" ref="U31:U32" si="13">H31*$C$22</f>
        <v>0</v>
      </c>
      <c r="V31" s="32">
        <f t="shared" ref="V31:V32" si="14">I31*$C$22</f>
        <v>0</v>
      </c>
      <c r="W31" s="32">
        <f t="shared" ref="W31:W32" si="15">J31*$C$22</f>
        <v>0</v>
      </c>
      <c r="X31" s="32">
        <f t="shared" ref="X31:X32" si="16">K31*$C$22</f>
        <v>0</v>
      </c>
      <c r="Y31" s="32">
        <f t="shared" ref="Y31:Y32" si="17">L31*$C$22</f>
        <v>0</v>
      </c>
      <c r="Z31" s="32">
        <f t="shared" ref="Z31:Z32" si="18">M31*$C$22</f>
        <v>0</v>
      </c>
      <c r="AA31" s="32">
        <f t="shared" ref="AA31:AA32" si="19">N31*$C$22</f>
        <v>0</v>
      </c>
      <c r="AB31" s="32">
        <f>SUM(P31:AA31)</f>
        <v>9.5</v>
      </c>
      <c r="AC31" s="33"/>
      <c r="AD31" s="41">
        <f>P31*$C$23*$B31</f>
        <v>9500</v>
      </c>
      <c r="AE31" s="41">
        <f t="shared" ref="AE31" si="20">Q31*$C$23*$B31</f>
        <v>0</v>
      </c>
      <c r="AF31" s="41">
        <f t="shared" ref="AF31" si="21">R31*$C$23*$B31</f>
        <v>0</v>
      </c>
      <c r="AG31" s="41">
        <f t="shared" ref="AG31" si="22">S31*$C$23*$B31</f>
        <v>0</v>
      </c>
      <c r="AH31" s="41">
        <f t="shared" ref="AH31" si="23">T31*$C$23*$B31</f>
        <v>0</v>
      </c>
      <c r="AI31" s="41">
        <f t="shared" ref="AI31" si="24">U31*$C$23*$B31</f>
        <v>0</v>
      </c>
      <c r="AJ31" s="41">
        <f t="shared" ref="AJ31" si="25">V31*$C$23*$B31</f>
        <v>0</v>
      </c>
      <c r="AK31" s="41">
        <f t="shared" ref="AK31" si="26">W31*$C$23*$B31</f>
        <v>0</v>
      </c>
      <c r="AL31" s="41">
        <f t="shared" ref="AL31" si="27">X31*$C$23*$B31</f>
        <v>0</v>
      </c>
      <c r="AM31" s="41">
        <f t="shared" ref="AM31" si="28">Y31*$C$23*$B31</f>
        <v>0</v>
      </c>
      <c r="AN31" s="41">
        <f t="shared" ref="AN31" si="29">Z31*$C$23*$B31</f>
        <v>0</v>
      </c>
      <c r="AO31" s="41">
        <f t="shared" ref="AO31" si="30">AA31*$C$23*$B31</f>
        <v>0</v>
      </c>
      <c r="AP31" s="41">
        <f>SUM(AD31:AO31)</f>
        <v>9500</v>
      </c>
      <c r="AQ31" s="33"/>
    </row>
    <row r="32" spans="1:43" x14ac:dyDescent="0.2">
      <c r="A32" s="40" t="s">
        <v>55</v>
      </c>
      <c r="B32" s="41">
        <v>75</v>
      </c>
      <c r="C32" s="32">
        <v>1</v>
      </c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3"/>
      <c r="P32" s="32">
        <f t="shared" ref="P32" si="31">C32*$C$22</f>
        <v>19</v>
      </c>
      <c r="Q32" s="32">
        <f t="shared" si="9"/>
        <v>0</v>
      </c>
      <c r="R32" s="32">
        <f t="shared" si="10"/>
        <v>0</v>
      </c>
      <c r="S32" s="32">
        <f t="shared" si="11"/>
        <v>0</v>
      </c>
      <c r="T32" s="32">
        <f t="shared" si="12"/>
        <v>0</v>
      </c>
      <c r="U32" s="32">
        <f t="shared" si="13"/>
        <v>0</v>
      </c>
      <c r="V32" s="32">
        <f t="shared" si="14"/>
        <v>0</v>
      </c>
      <c r="W32" s="32">
        <f t="shared" si="15"/>
        <v>0</v>
      </c>
      <c r="X32" s="32">
        <f t="shared" si="16"/>
        <v>0</v>
      </c>
      <c r="Y32" s="32">
        <f t="shared" si="17"/>
        <v>0</v>
      </c>
      <c r="Z32" s="32">
        <f t="shared" si="18"/>
        <v>0</v>
      </c>
      <c r="AA32" s="32">
        <f t="shared" si="19"/>
        <v>0</v>
      </c>
      <c r="AB32" s="32">
        <f>SUM(P32:AA32)</f>
        <v>19</v>
      </c>
      <c r="AC32" s="33"/>
      <c r="AD32" s="41">
        <f t="shared" ref="AD32:AO32" si="32">P32*$B32*$C$23</f>
        <v>11400</v>
      </c>
      <c r="AE32" s="41">
        <f t="shared" si="32"/>
        <v>0</v>
      </c>
      <c r="AF32" s="41">
        <f t="shared" si="32"/>
        <v>0</v>
      </c>
      <c r="AG32" s="41">
        <f t="shared" si="32"/>
        <v>0</v>
      </c>
      <c r="AH32" s="41">
        <f t="shared" si="32"/>
        <v>0</v>
      </c>
      <c r="AI32" s="41">
        <f t="shared" si="32"/>
        <v>0</v>
      </c>
      <c r="AJ32" s="41">
        <f t="shared" si="32"/>
        <v>0</v>
      </c>
      <c r="AK32" s="41">
        <f t="shared" si="32"/>
        <v>0</v>
      </c>
      <c r="AL32" s="41">
        <f t="shared" si="32"/>
        <v>0</v>
      </c>
      <c r="AM32" s="41">
        <f t="shared" si="32"/>
        <v>0</v>
      </c>
      <c r="AN32" s="41">
        <f t="shared" si="32"/>
        <v>0</v>
      </c>
      <c r="AO32" s="41">
        <f t="shared" si="32"/>
        <v>0</v>
      </c>
      <c r="AP32" s="41">
        <f>SUM(AD32:AO32)</f>
        <v>11400</v>
      </c>
      <c r="AQ32" s="33"/>
    </row>
    <row r="33" spans="1:43" ht="15.75" x14ac:dyDescent="0.25">
      <c r="A33" s="39" t="s">
        <v>57</v>
      </c>
      <c r="B33" s="4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3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3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33"/>
    </row>
    <row r="34" spans="1:43" x14ac:dyDescent="0.2">
      <c r="A34" s="42" t="s">
        <v>30</v>
      </c>
      <c r="B34" s="41">
        <v>75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3"/>
      <c r="P34" s="32">
        <f t="shared" ref="P34:P36" si="33">C34*$C$22</f>
        <v>0</v>
      </c>
      <c r="Q34" s="32">
        <f t="shared" ref="Q34:Q36" si="34">D34*$C$22</f>
        <v>0</v>
      </c>
      <c r="R34" s="32">
        <f t="shared" ref="R34:R36" si="35">E34*$C$22</f>
        <v>0</v>
      </c>
      <c r="S34" s="32">
        <f t="shared" ref="S34:S36" si="36">F34*$C$22</f>
        <v>0</v>
      </c>
      <c r="T34" s="32">
        <f t="shared" ref="T34:T36" si="37">G34*$C$22</f>
        <v>0</v>
      </c>
      <c r="U34" s="32">
        <f t="shared" ref="U34:U36" si="38">H34*$C$22</f>
        <v>0</v>
      </c>
      <c r="V34" s="32">
        <f t="shared" ref="V34:V36" si="39">I34*$C$22</f>
        <v>0</v>
      </c>
      <c r="W34" s="32">
        <f t="shared" ref="W34:W36" si="40">J34*$C$22</f>
        <v>0</v>
      </c>
      <c r="X34" s="32">
        <f t="shared" ref="X34:X36" si="41">K34*$C$22</f>
        <v>0</v>
      </c>
      <c r="Y34" s="32">
        <f t="shared" ref="Y34:Y36" si="42">L34*$C$22</f>
        <v>0</v>
      </c>
      <c r="Z34" s="32">
        <f t="shared" ref="Z34:Z36" si="43">M34*$C$22</f>
        <v>0</v>
      </c>
      <c r="AA34" s="32">
        <f t="shared" ref="AA34:AA36" si="44">N34*$C$22</f>
        <v>0</v>
      </c>
      <c r="AB34" s="32">
        <f>SUM(P34:AA34)</f>
        <v>0</v>
      </c>
      <c r="AC34" s="33"/>
      <c r="AD34" s="41">
        <f t="shared" ref="AD34:AO36" si="45">P34*$B34*$C$23</f>
        <v>0</v>
      </c>
      <c r="AE34" s="41">
        <f t="shared" si="45"/>
        <v>0</v>
      </c>
      <c r="AF34" s="41">
        <f t="shared" si="45"/>
        <v>0</v>
      </c>
      <c r="AG34" s="41">
        <f t="shared" si="45"/>
        <v>0</v>
      </c>
      <c r="AH34" s="41">
        <f t="shared" si="45"/>
        <v>0</v>
      </c>
      <c r="AI34" s="41">
        <f t="shared" si="45"/>
        <v>0</v>
      </c>
      <c r="AJ34" s="41">
        <f t="shared" si="45"/>
        <v>0</v>
      </c>
      <c r="AK34" s="41">
        <f t="shared" si="45"/>
        <v>0</v>
      </c>
      <c r="AL34" s="41">
        <f t="shared" si="45"/>
        <v>0</v>
      </c>
      <c r="AM34" s="41">
        <f t="shared" si="45"/>
        <v>0</v>
      </c>
      <c r="AN34" s="41">
        <f t="shared" si="45"/>
        <v>0</v>
      </c>
      <c r="AO34" s="41">
        <f t="shared" si="45"/>
        <v>0</v>
      </c>
      <c r="AP34" s="41">
        <f>SUM(AD34:AO34)</f>
        <v>0</v>
      </c>
      <c r="AQ34" s="33"/>
    </row>
    <row r="35" spans="1:43" x14ac:dyDescent="0.2">
      <c r="A35" s="42" t="s">
        <v>31</v>
      </c>
      <c r="B35" s="41">
        <v>80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3"/>
      <c r="P35" s="32">
        <f t="shared" si="33"/>
        <v>0</v>
      </c>
      <c r="Q35" s="32">
        <f t="shared" si="34"/>
        <v>0</v>
      </c>
      <c r="R35" s="32">
        <f t="shared" si="35"/>
        <v>0</v>
      </c>
      <c r="S35" s="32">
        <f t="shared" si="36"/>
        <v>0</v>
      </c>
      <c r="T35" s="32">
        <f t="shared" si="37"/>
        <v>0</v>
      </c>
      <c r="U35" s="32">
        <f t="shared" si="38"/>
        <v>0</v>
      </c>
      <c r="V35" s="32">
        <f t="shared" si="39"/>
        <v>0</v>
      </c>
      <c r="W35" s="32">
        <f t="shared" si="40"/>
        <v>0</v>
      </c>
      <c r="X35" s="32">
        <f t="shared" si="41"/>
        <v>0</v>
      </c>
      <c r="Y35" s="32">
        <f t="shared" si="42"/>
        <v>0</v>
      </c>
      <c r="Z35" s="32">
        <f t="shared" si="43"/>
        <v>0</v>
      </c>
      <c r="AA35" s="32">
        <f t="shared" si="44"/>
        <v>0</v>
      </c>
      <c r="AB35" s="32">
        <f>SUM(P35:AA35)</f>
        <v>0</v>
      </c>
      <c r="AC35" s="33"/>
      <c r="AD35" s="41">
        <f t="shared" si="45"/>
        <v>0</v>
      </c>
      <c r="AE35" s="41">
        <f t="shared" si="45"/>
        <v>0</v>
      </c>
      <c r="AF35" s="41">
        <f t="shared" si="45"/>
        <v>0</v>
      </c>
      <c r="AG35" s="41">
        <f t="shared" si="45"/>
        <v>0</v>
      </c>
      <c r="AH35" s="41">
        <f t="shared" si="45"/>
        <v>0</v>
      </c>
      <c r="AI35" s="41">
        <f t="shared" si="45"/>
        <v>0</v>
      </c>
      <c r="AJ35" s="41">
        <f t="shared" si="45"/>
        <v>0</v>
      </c>
      <c r="AK35" s="41">
        <f t="shared" si="45"/>
        <v>0</v>
      </c>
      <c r="AL35" s="41">
        <f t="shared" si="45"/>
        <v>0</v>
      </c>
      <c r="AM35" s="41">
        <f t="shared" si="45"/>
        <v>0</v>
      </c>
      <c r="AN35" s="41">
        <f t="shared" si="45"/>
        <v>0</v>
      </c>
      <c r="AO35" s="41">
        <f t="shared" si="45"/>
        <v>0</v>
      </c>
      <c r="AP35" s="41">
        <f>SUM(AD35:AO35)</f>
        <v>0</v>
      </c>
      <c r="AQ35" s="33"/>
    </row>
    <row r="36" spans="1:43" x14ac:dyDescent="0.2">
      <c r="A36" s="42" t="s">
        <v>32</v>
      </c>
      <c r="B36" s="41">
        <v>90</v>
      </c>
      <c r="C36" s="32">
        <v>1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3"/>
      <c r="P36" s="32">
        <f t="shared" si="33"/>
        <v>19</v>
      </c>
      <c r="Q36" s="32">
        <f t="shared" si="34"/>
        <v>0</v>
      </c>
      <c r="R36" s="32">
        <f t="shared" si="35"/>
        <v>0</v>
      </c>
      <c r="S36" s="32">
        <f t="shared" si="36"/>
        <v>0</v>
      </c>
      <c r="T36" s="32">
        <f t="shared" si="37"/>
        <v>0</v>
      </c>
      <c r="U36" s="32">
        <f t="shared" si="38"/>
        <v>0</v>
      </c>
      <c r="V36" s="32">
        <f t="shared" si="39"/>
        <v>0</v>
      </c>
      <c r="W36" s="32">
        <f t="shared" si="40"/>
        <v>0</v>
      </c>
      <c r="X36" s="32">
        <f t="shared" si="41"/>
        <v>0</v>
      </c>
      <c r="Y36" s="32">
        <f t="shared" si="42"/>
        <v>0</v>
      </c>
      <c r="Z36" s="32">
        <f t="shared" si="43"/>
        <v>0</v>
      </c>
      <c r="AA36" s="32">
        <f t="shared" si="44"/>
        <v>0</v>
      </c>
      <c r="AB36" s="32">
        <f>SUM(P36:AA36)</f>
        <v>19</v>
      </c>
      <c r="AC36" s="33"/>
      <c r="AD36" s="41">
        <f t="shared" si="45"/>
        <v>13680</v>
      </c>
      <c r="AE36" s="41">
        <f t="shared" si="45"/>
        <v>0</v>
      </c>
      <c r="AF36" s="41">
        <f t="shared" si="45"/>
        <v>0</v>
      </c>
      <c r="AG36" s="41">
        <f t="shared" si="45"/>
        <v>0</v>
      </c>
      <c r="AH36" s="41">
        <f t="shared" si="45"/>
        <v>0</v>
      </c>
      <c r="AI36" s="41">
        <f t="shared" si="45"/>
        <v>0</v>
      </c>
      <c r="AJ36" s="41">
        <f t="shared" si="45"/>
        <v>0</v>
      </c>
      <c r="AK36" s="41">
        <f t="shared" si="45"/>
        <v>0</v>
      </c>
      <c r="AL36" s="41">
        <f t="shared" si="45"/>
        <v>0</v>
      </c>
      <c r="AM36" s="41">
        <f t="shared" si="45"/>
        <v>0</v>
      </c>
      <c r="AN36" s="41">
        <f t="shared" si="45"/>
        <v>0</v>
      </c>
      <c r="AO36" s="41">
        <f t="shared" si="45"/>
        <v>0</v>
      </c>
      <c r="AP36" s="41">
        <f>SUM(AD36:AO36)</f>
        <v>13680</v>
      </c>
      <c r="AQ36" s="33"/>
    </row>
    <row r="37" spans="1:43" ht="15.75" x14ac:dyDescent="0.25">
      <c r="A37" s="39" t="s">
        <v>56</v>
      </c>
      <c r="B37" s="4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3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3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33"/>
    </row>
    <row r="38" spans="1:43" x14ac:dyDescent="0.2">
      <c r="A38" s="42" t="s">
        <v>55</v>
      </c>
      <c r="B38" s="41">
        <v>90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3"/>
      <c r="P38" s="32">
        <f t="shared" ref="P38:P39" si="46">C38*$C$22</f>
        <v>0</v>
      </c>
      <c r="Q38" s="32">
        <f t="shared" ref="Q38:Q39" si="47">D38*$C$22</f>
        <v>0</v>
      </c>
      <c r="R38" s="32">
        <f t="shared" ref="R38:R39" si="48">E38*$C$22</f>
        <v>0</v>
      </c>
      <c r="S38" s="32">
        <f t="shared" ref="S38:S39" si="49">F38*$C$22</f>
        <v>0</v>
      </c>
      <c r="T38" s="32">
        <f t="shared" ref="T38:T39" si="50">G38*$C$22</f>
        <v>0</v>
      </c>
      <c r="U38" s="32">
        <f t="shared" ref="U38:U39" si="51">H38*$C$22</f>
        <v>0</v>
      </c>
      <c r="V38" s="32">
        <f t="shared" ref="V38:V39" si="52">I38*$C$22</f>
        <v>0</v>
      </c>
      <c r="W38" s="32">
        <f t="shared" ref="W38:W39" si="53">J38*$C$22</f>
        <v>0</v>
      </c>
      <c r="X38" s="32">
        <f t="shared" ref="X38:X39" si="54">K38*$C$22</f>
        <v>0</v>
      </c>
      <c r="Y38" s="32">
        <f t="shared" ref="Y38:Y39" si="55">L38*$C$22</f>
        <v>0</v>
      </c>
      <c r="Z38" s="32">
        <f t="shared" ref="Z38:Z39" si="56">M38*$C$22</f>
        <v>0</v>
      </c>
      <c r="AA38" s="32">
        <f t="shared" ref="AA38:AA39" si="57">N38*$C$22</f>
        <v>0</v>
      </c>
      <c r="AB38" s="32">
        <f>SUM(P38:AA38)</f>
        <v>0</v>
      </c>
      <c r="AC38" s="33"/>
      <c r="AD38" s="41">
        <f t="shared" ref="AD38:AO39" si="58">P38*$B38*$C$23</f>
        <v>0</v>
      </c>
      <c r="AE38" s="41">
        <f t="shared" si="58"/>
        <v>0</v>
      </c>
      <c r="AF38" s="41">
        <f t="shared" si="58"/>
        <v>0</v>
      </c>
      <c r="AG38" s="41">
        <f t="shared" si="58"/>
        <v>0</v>
      </c>
      <c r="AH38" s="41">
        <f t="shared" si="58"/>
        <v>0</v>
      </c>
      <c r="AI38" s="41">
        <f t="shared" si="58"/>
        <v>0</v>
      </c>
      <c r="AJ38" s="41">
        <f t="shared" si="58"/>
        <v>0</v>
      </c>
      <c r="AK38" s="41">
        <f t="shared" si="58"/>
        <v>0</v>
      </c>
      <c r="AL38" s="41">
        <f t="shared" si="58"/>
        <v>0</v>
      </c>
      <c r="AM38" s="41">
        <f t="shared" si="58"/>
        <v>0</v>
      </c>
      <c r="AN38" s="41">
        <f t="shared" si="58"/>
        <v>0</v>
      </c>
      <c r="AO38" s="41">
        <f t="shared" si="58"/>
        <v>0</v>
      </c>
      <c r="AP38" s="41">
        <f>SUM(AD38:AO38)</f>
        <v>0</v>
      </c>
      <c r="AQ38" s="33"/>
    </row>
    <row r="39" spans="1:43" x14ac:dyDescent="0.2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3"/>
      <c r="P39" s="32">
        <f t="shared" si="46"/>
        <v>0</v>
      </c>
      <c r="Q39" s="32">
        <f t="shared" si="47"/>
        <v>0</v>
      </c>
      <c r="R39" s="32">
        <f t="shared" si="48"/>
        <v>0</v>
      </c>
      <c r="S39" s="32">
        <f t="shared" si="49"/>
        <v>0</v>
      </c>
      <c r="T39" s="32">
        <f t="shared" si="50"/>
        <v>0</v>
      </c>
      <c r="U39" s="32">
        <f t="shared" si="51"/>
        <v>0</v>
      </c>
      <c r="V39" s="32">
        <f t="shared" si="52"/>
        <v>0</v>
      </c>
      <c r="W39" s="32">
        <f t="shared" si="53"/>
        <v>0</v>
      </c>
      <c r="X39" s="32">
        <f t="shared" si="54"/>
        <v>0</v>
      </c>
      <c r="Y39" s="32">
        <f t="shared" si="55"/>
        <v>0</v>
      </c>
      <c r="Z39" s="32">
        <f t="shared" si="56"/>
        <v>0</v>
      </c>
      <c r="AA39" s="32">
        <f t="shared" si="57"/>
        <v>0</v>
      </c>
      <c r="AB39" s="32">
        <f>SUM(P39:AA39)</f>
        <v>0</v>
      </c>
      <c r="AC39" s="33"/>
      <c r="AD39" s="41">
        <f t="shared" si="58"/>
        <v>0</v>
      </c>
      <c r="AE39" s="41">
        <f t="shared" si="58"/>
        <v>0</v>
      </c>
      <c r="AF39" s="41">
        <f t="shared" si="58"/>
        <v>0</v>
      </c>
      <c r="AG39" s="41">
        <f t="shared" si="58"/>
        <v>0</v>
      </c>
      <c r="AH39" s="41">
        <f t="shared" si="58"/>
        <v>0</v>
      </c>
      <c r="AI39" s="41">
        <f t="shared" si="58"/>
        <v>0</v>
      </c>
      <c r="AJ39" s="41">
        <f t="shared" si="58"/>
        <v>0</v>
      </c>
      <c r="AK39" s="41">
        <f t="shared" si="58"/>
        <v>0</v>
      </c>
      <c r="AL39" s="41">
        <f t="shared" si="58"/>
        <v>0</v>
      </c>
      <c r="AM39" s="41">
        <f t="shared" si="58"/>
        <v>0</v>
      </c>
      <c r="AN39" s="41">
        <f t="shared" si="58"/>
        <v>0</v>
      </c>
      <c r="AO39" s="41">
        <f t="shared" si="58"/>
        <v>0</v>
      </c>
      <c r="AP39" s="41">
        <f>SUM(AD39:AO39)</f>
        <v>0</v>
      </c>
      <c r="AQ39" s="33"/>
    </row>
    <row r="40" spans="1:43" x14ac:dyDescent="0.2">
      <c r="A40" s="32" t="s">
        <v>45</v>
      </c>
      <c r="B40" s="32"/>
      <c r="C40" s="32">
        <f>SUM(C31:C38)</f>
        <v>2.5</v>
      </c>
      <c r="D40" s="32">
        <f t="shared" ref="D40:N40" si="59">SUM(D31:D38)</f>
        <v>0</v>
      </c>
      <c r="E40" s="32">
        <f t="shared" si="59"/>
        <v>0</v>
      </c>
      <c r="F40" s="32">
        <f t="shared" si="59"/>
        <v>0</v>
      </c>
      <c r="G40" s="32">
        <f t="shared" si="59"/>
        <v>0</v>
      </c>
      <c r="H40" s="32">
        <f t="shared" si="59"/>
        <v>0</v>
      </c>
      <c r="I40" s="32">
        <f t="shared" si="59"/>
        <v>0</v>
      </c>
      <c r="J40" s="32">
        <f t="shared" si="59"/>
        <v>0</v>
      </c>
      <c r="K40" s="32">
        <f t="shared" si="59"/>
        <v>0</v>
      </c>
      <c r="L40" s="32">
        <f t="shared" si="59"/>
        <v>0</v>
      </c>
      <c r="M40" s="32">
        <f t="shared" si="59"/>
        <v>0</v>
      </c>
      <c r="N40" s="32">
        <f t="shared" si="59"/>
        <v>0</v>
      </c>
      <c r="O40" s="33"/>
      <c r="P40" s="32">
        <f>SUM(P31:P38)</f>
        <v>47.5</v>
      </c>
      <c r="Q40" s="32">
        <f t="shared" ref="Q40:AA40" si="60">SUM(Q31:Q38)</f>
        <v>0</v>
      </c>
      <c r="R40" s="32">
        <f t="shared" si="60"/>
        <v>0</v>
      </c>
      <c r="S40" s="32">
        <f t="shared" si="60"/>
        <v>0</v>
      </c>
      <c r="T40" s="32">
        <f t="shared" si="60"/>
        <v>0</v>
      </c>
      <c r="U40" s="32">
        <f t="shared" si="60"/>
        <v>0</v>
      </c>
      <c r="V40" s="32">
        <f t="shared" si="60"/>
        <v>0</v>
      </c>
      <c r="W40" s="32">
        <f t="shared" si="60"/>
        <v>0</v>
      </c>
      <c r="X40" s="32">
        <f t="shared" si="60"/>
        <v>0</v>
      </c>
      <c r="Y40" s="32">
        <f t="shared" si="60"/>
        <v>0</v>
      </c>
      <c r="Z40" s="32">
        <f t="shared" si="60"/>
        <v>0</v>
      </c>
      <c r="AA40" s="32">
        <f t="shared" si="60"/>
        <v>0</v>
      </c>
      <c r="AB40" s="32">
        <f>SUM(P40:AA40)</f>
        <v>47.5</v>
      </c>
      <c r="AC40" s="33"/>
      <c r="AD40" s="45">
        <f>SUM(AD31:AD38)</f>
        <v>34580</v>
      </c>
      <c r="AE40" s="45">
        <f t="shared" ref="AE40:AO40" si="61">SUM(AE31:AE38)</f>
        <v>0</v>
      </c>
      <c r="AF40" s="45">
        <f t="shared" si="61"/>
        <v>0</v>
      </c>
      <c r="AG40" s="45">
        <f t="shared" si="61"/>
        <v>0</v>
      </c>
      <c r="AH40" s="45">
        <f t="shared" si="61"/>
        <v>0</v>
      </c>
      <c r="AI40" s="45">
        <f t="shared" si="61"/>
        <v>0</v>
      </c>
      <c r="AJ40" s="45">
        <f t="shared" si="61"/>
        <v>0</v>
      </c>
      <c r="AK40" s="45">
        <f t="shared" si="61"/>
        <v>0</v>
      </c>
      <c r="AL40" s="45">
        <f t="shared" si="61"/>
        <v>0</v>
      </c>
      <c r="AM40" s="45">
        <f t="shared" si="61"/>
        <v>0</v>
      </c>
      <c r="AN40" s="45">
        <f t="shared" si="61"/>
        <v>0</v>
      </c>
      <c r="AO40" s="45">
        <f t="shared" si="61"/>
        <v>0</v>
      </c>
      <c r="AP40" s="45">
        <f>SUM(AD40:AO40)</f>
        <v>34580</v>
      </c>
      <c r="AQ40" s="46" t="s">
        <v>64</v>
      </c>
    </row>
    <row r="41" spans="1:43" x14ac:dyDescent="0.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</row>
    <row r="42" spans="1:43" x14ac:dyDescent="0.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</row>
    <row r="43" spans="1:43" x14ac:dyDescent="0.2">
      <c r="A43" s="33"/>
      <c r="B43" s="43" t="s">
        <v>46</v>
      </c>
      <c r="C43" s="33">
        <v>19</v>
      </c>
      <c r="D43" s="33" t="s">
        <v>47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</row>
    <row r="44" spans="1:43" x14ac:dyDescent="0.2">
      <c r="B44" s="13" t="s">
        <v>53</v>
      </c>
      <c r="C44">
        <v>8</v>
      </c>
    </row>
    <row r="47" spans="1:43" ht="22.5" x14ac:dyDescent="0.3">
      <c r="A47" s="29" t="s">
        <v>60</v>
      </c>
      <c r="C47">
        <f>C40-C19</f>
        <v>-0.5</v>
      </c>
      <c r="D47">
        <f t="shared" ref="D47:M47" si="62">D40-D19</f>
        <v>-3</v>
      </c>
      <c r="E47">
        <f t="shared" si="62"/>
        <v>-4.5</v>
      </c>
      <c r="F47">
        <f t="shared" si="62"/>
        <v>-5.5</v>
      </c>
      <c r="G47">
        <f t="shared" si="62"/>
        <v>-6</v>
      </c>
      <c r="H47">
        <f t="shared" si="62"/>
        <v>-7</v>
      </c>
      <c r="I47">
        <f t="shared" si="62"/>
        <v>-7</v>
      </c>
      <c r="J47">
        <f t="shared" si="62"/>
        <v>-11</v>
      </c>
      <c r="K47">
        <f t="shared" si="62"/>
        <v>-9</v>
      </c>
      <c r="L47">
        <f t="shared" si="62"/>
        <v>-8</v>
      </c>
      <c r="M47">
        <f t="shared" si="62"/>
        <v>-8</v>
      </c>
      <c r="N47" t="s">
        <v>61</v>
      </c>
    </row>
    <row r="74" spans="17:19" x14ac:dyDescent="0.2">
      <c r="Q74" t="s">
        <v>62</v>
      </c>
      <c r="R74" s="44" t="s">
        <v>62</v>
      </c>
      <c r="S74" t="s">
        <v>62</v>
      </c>
    </row>
    <row r="75" spans="17:19" x14ac:dyDescent="0.2">
      <c r="Q75" t="s">
        <v>62</v>
      </c>
      <c r="R75" s="44" t="s">
        <v>62</v>
      </c>
      <c r="S75" t="s">
        <v>62</v>
      </c>
    </row>
    <row r="76" spans="17:19" x14ac:dyDescent="0.2">
      <c r="R76" t="s">
        <v>62</v>
      </c>
    </row>
  </sheetData>
  <mergeCells count="6">
    <mergeCell ref="C6:N6"/>
    <mergeCell ref="P6:AA6"/>
    <mergeCell ref="AD6:AO6"/>
    <mergeCell ref="C27:N27"/>
    <mergeCell ref="P27:AA27"/>
    <mergeCell ref="AD27:AO27"/>
  </mergeCells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2" sqref="E2"/>
    </sheetView>
  </sheetViews>
  <sheetFormatPr defaultColWidth="8.85546875" defaultRowHeight="12.75" x14ac:dyDescent="0.2"/>
  <cols>
    <col min="1" max="1" width="49.42578125" bestFit="1" customWidth="1"/>
    <col min="2" max="2" width="10.42578125" bestFit="1" customWidth="1"/>
    <col min="3" max="3" width="17.42578125" bestFit="1" customWidth="1"/>
    <col min="4" max="4" width="14.42578125" bestFit="1" customWidth="1"/>
  </cols>
  <sheetData>
    <row r="1" spans="1:5" ht="15.75" x14ac:dyDescent="0.25">
      <c r="A1" s="1" t="s">
        <v>22</v>
      </c>
      <c r="B1" s="1"/>
      <c r="C1" s="1"/>
      <c r="D1" s="1"/>
      <c r="E1" s="1"/>
    </row>
    <row r="2" spans="1:5" ht="15.75" x14ac:dyDescent="0.25">
      <c r="A2" s="3" t="s">
        <v>4</v>
      </c>
      <c r="B2" s="1">
        <v>3000</v>
      </c>
      <c r="C2" s="2">
        <v>150</v>
      </c>
      <c r="D2" s="2">
        <f>B2*C2</f>
        <v>450000</v>
      </c>
      <c r="E2" s="1"/>
    </row>
    <row r="3" spans="1:5" ht="15.75" x14ac:dyDescent="0.25">
      <c r="A3" s="1" t="s">
        <v>3</v>
      </c>
      <c r="B3" s="1">
        <v>1920</v>
      </c>
      <c r="C3" s="2">
        <v>75</v>
      </c>
      <c r="D3" s="2">
        <f>B3*C3</f>
        <v>144000</v>
      </c>
      <c r="E3" s="1"/>
    </row>
    <row r="4" spans="1:5" ht="15.75" x14ac:dyDescent="0.25">
      <c r="A4" s="1" t="s">
        <v>5</v>
      </c>
      <c r="B4" s="1"/>
      <c r="C4" s="1"/>
      <c r="D4" s="2">
        <f>SUM(D2:D3)</f>
        <v>594000</v>
      </c>
      <c r="E4" s="1"/>
    </row>
    <row r="5" spans="1:5" ht="15.75" x14ac:dyDescent="0.25">
      <c r="A5" s="3" t="s">
        <v>2</v>
      </c>
      <c r="B5" s="1" t="s">
        <v>11</v>
      </c>
      <c r="C5" s="1" t="s">
        <v>12</v>
      </c>
      <c r="D5" s="1" t="s">
        <v>13</v>
      </c>
      <c r="E5" s="1"/>
    </row>
    <row r="6" spans="1:5" ht="15.75" x14ac:dyDescent="0.25">
      <c r="A6" s="1" t="s">
        <v>6</v>
      </c>
      <c r="B6" s="1">
        <v>10</v>
      </c>
      <c r="C6" s="1">
        <v>4</v>
      </c>
      <c r="D6" s="1">
        <f>B6*C6</f>
        <v>40</v>
      </c>
      <c r="E6" s="1"/>
    </row>
    <row r="7" spans="1:5" ht="15.75" x14ac:dyDescent="0.25">
      <c r="A7" s="1" t="s">
        <v>7</v>
      </c>
      <c r="B7" s="1">
        <v>3</v>
      </c>
      <c r="C7" s="1">
        <v>7</v>
      </c>
      <c r="D7" s="1">
        <f>B7*C7</f>
        <v>21</v>
      </c>
      <c r="E7" s="1"/>
    </row>
    <row r="8" spans="1:5" ht="15.75" x14ac:dyDescent="0.25">
      <c r="A8" s="1" t="s">
        <v>8</v>
      </c>
      <c r="B8" s="1">
        <v>3</v>
      </c>
      <c r="C8" s="1">
        <v>5</v>
      </c>
      <c r="D8" s="1">
        <f>B8*C8</f>
        <v>15</v>
      </c>
      <c r="E8" s="1"/>
    </row>
    <row r="9" spans="1:5" ht="15.75" x14ac:dyDescent="0.25">
      <c r="A9" s="1" t="s">
        <v>9</v>
      </c>
      <c r="B9" s="1">
        <v>3</v>
      </c>
      <c r="C9" s="1">
        <v>4</v>
      </c>
      <c r="D9" s="1">
        <f>B9*C9</f>
        <v>12</v>
      </c>
      <c r="E9" s="1"/>
    </row>
    <row r="10" spans="1:5" ht="15.75" x14ac:dyDescent="0.25">
      <c r="A10" s="1" t="s">
        <v>10</v>
      </c>
      <c r="B10" s="1">
        <v>6</v>
      </c>
      <c r="C10" s="1">
        <v>10</v>
      </c>
      <c r="D10" s="1">
        <f>B10*C10</f>
        <v>60</v>
      </c>
      <c r="E10" s="1"/>
    </row>
    <row r="11" spans="1:5" ht="15.75" x14ac:dyDescent="0.25">
      <c r="A11" s="1" t="s">
        <v>14</v>
      </c>
      <c r="B11" s="1"/>
      <c r="C11" s="1"/>
      <c r="D11" s="1">
        <f>SUM(D6:D10)</f>
        <v>148</v>
      </c>
      <c r="E11" s="1"/>
    </row>
    <row r="12" spans="1:5" ht="15.75" x14ac:dyDescent="0.25">
      <c r="A12" s="1" t="s">
        <v>15</v>
      </c>
      <c r="B12" s="1"/>
      <c r="C12" s="1"/>
      <c r="D12" s="1">
        <v>46</v>
      </c>
      <c r="E12" s="1"/>
    </row>
    <row r="13" spans="1:5" ht="15.75" x14ac:dyDescent="0.25">
      <c r="A13" s="1" t="s">
        <v>16</v>
      </c>
      <c r="B13" s="1"/>
      <c r="C13" s="1"/>
      <c r="D13" s="4">
        <f>D11*D12</f>
        <v>6808</v>
      </c>
      <c r="E13" s="1"/>
    </row>
    <row r="14" spans="1:5" ht="15.75" x14ac:dyDescent="0.25">
      <c r="A14" s="1" t="s">
        <v>17</v>
      </c>
      <c r="B14" s="5">
        <f>3.6*(D13/1000)^1.11</f>
        <v>30.265942177108027</v>
      </c>
      <c r="C14" s="1"/>
      <c r="D14" s="1"/>
      <c r="E14" s="1"/>
    </row>
    <row r="15" spans="1:5" ht="15.75" x14ac:dyDescent="0.25">
      <c r="A15" s="1" t="s">
        <v>18</v>
      </c>
      <c r="B15" s="5">
        <f>B14*160</f>
        <v>4842.5507483372839</v>
      </c>
      <c r="C15" s="1"/>
      <c r="D15" s="1"/>
      <c r="E15" s="1"/>
    </row>
    <row r="16" spans="1:5" ht="15.75" x14ac:dyDescent="0.25">
      <c r="A16" s="1" t="s">
        <v>20</v>
      </c>
      <c r="B16" s="2">
        <v>120</v>
      </c>
      <c r="C16" s="1"/>
      <c r="D16" s="1"/>
      <c r="E16" s="1"/>
    </row>
    <row r="17" spans="1:5" ht="15.75" x14ac:dyDescent="0.25">
      <c r="A17" s="1" t="s">
        <v>19</v>
      </c>
      <c r="B17" s="4">
        <f>B15*B16</f>
        <v>581106.08980047412</v>
      </c>
      <c r="C17" s="1"/>
      <c r="D17" s="6"/>
      <c r="E17" s="1"/>
    </row>
  </sheetData>
  <phoneticPr fontId="2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Staffing By FTEs</vt:lpstr>
      <vt:lpstr>Sheet2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schwalbe</dc:creator>
  <cp:lastModifiedBy>Al Ghamdi, RihamSaudA</cp:lastModifiedBy>
  <cp:lastPrinted>2013-02-18T15:00:08Z</cp:lastPrinted>
  <dcterms:created xsi:type="dcterms:W3CDTF">2004-08-31T13:18:15Z</dcterms:created>
  <dcterms:modified xsi:type="dcterms:W3CDTF">2019-02-18T20:56:03Z</dcterms:modified>
</cp:coreProperties>
</file>