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imsshepherd/Desktop/GITHUB/Scheduling/"/>
    </mc:Choice>
  </mc:AlternateContent>
  <bookViews>
    <workbookView xWindow="0" yWindow="460" windowWidth="33600" windowHeight="19180" tabRatio="500"/>
  </bookViews>
  <sheets>
    <sheet name="Freeday Prefs" sheetId="1" r:id="rId1"/>
    <sheet name="Free Day Schedule Broken up" sheetId="4" r:id="rId2"/>
    <sheet name="Older Camp A" sheetId="8" r:id="rId3"/>
    <sheet name="Open Activities" sheetId="5" r:id="rId4"/>
    <sheet name="A Day" sheetId="7" r:id="rId5"/>
    <sheet name="B Day" sheetId="9" r:id="rId6"/>
  </sheets>
  <externalReferences>
    <externalReference r:id="rId7"/>
  </externalReferences>
  <definedNames>
    <definedName name="A0">'Open Activities'!$A$1046148</definedName>
    <definedName name="Period">'Open Activities'!#REF!</definedName>
    <definedName name="Period1">'Open Activities'!$F$2:$K$31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8" l="1"/>
  <c r="O2" i="9"/>
  <c r="O3" i="9"/>
  <c r="O4" i="9"/>
  <c r="O5" i="9"/>
  <c r="O6" i="9"/>
  <c r="O7" i="9"/>
  <c r="O8" i="9"/>
  <c r="O9" i="9"/>
  <c r="O10" i="9"/>
  <c r="O11" i="9"/>
  <c r="O12" i="9"/>
  <c r="O13" i="9"/>
  <c r="O14" i="9"/>
  <c r="O16" i="9"/>
  <c r="O17" i="9"/>
  <c r="M4" i="5"/>
  <c r="P2" i="9"/>
  <c r="P3" i="9"/>
  <c r="P4" i="9"/>
  <c r="P5" i="9"/>
  <c r="P6" i="9"/>
  <c r="P7" i="9"/>
  <c r="P8" i="9"/>
  <c r="P9" i="9"/>
  <c r="P10" i="9"/>
  <c r="P11" i="9"/>
  <c r="P12" i="9"/>
  <c r="P13" i="9"/>
  <c r="P14" i="9"/>
  <c r="P16" i="9"/>
  <c r="P17" i="9"/>
  <c r="N4" i="5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O4" i="5"/>
  <c r="M5" i="5"/>
  <c r="N5" i="5"/>
  <c r="O5" i="5"/>
  <c r="M6" i="5"/>
  <c r="N6" i="5"/>
  <c r="O6" i="5"/>
  <c r="M7" i="5"/>
  <c r="N7" i="5"/>
  <c r="O7" i="5"/>
  <c r="M8" i="5"/>
  <c r="N8" i="5"/>
  <c r="O8" i="5"/>
  <c r="M9" i="5"/>
  <c r="N9" i="5"/>
  <c r="O9" i="5"/>
  <c r="M10" i="5"/>
  <c r="N10" i="5"/>
  <c r="O10" i="5"/>
  <c r="M11" i="5"/>
  <c r="N11" i="5"/>
  <c r="O11" i="5"/>
  <c r="M12" i="5"/>
  <c r="N12" i="5"/>
  <c r="O12" i="5"/>
  <c r="M13" i="5"/>
  <c r="N13" i="5"/>
  <c r="O13" i="5"/>
  <c r="M14" i="5"/>
  <c r="N14" i="5"/>
  <c r="O14" i="5"/>
  <c r="M15" i="5"/>
  <c r="N15" i="5"/>
  <c r="O15" i="5"/>
  <c r="M16" i="5"/>
  <c r="N16" i="5"/>
  <c r="O16" i="5"/>
  <c r="M17" i="5"/>
  <c r="N17" i="5"/>
  <c r="O17" i="5"/>
  <c r="M18" i="5"/>
  <c r="N18" i="5"/>
  <c r="O18" i="5"/>
  <c r="M19" i="5"/>
  <c r="N19" i="5"/>
  <c r="O19" i="5"/>
  <c r="M20" i="5"/>
  <c r="N20" i="5"/>
  <c r="O20" i="5"/>
  <c r="M21" i="5"/>
  <c r="N21" i="5"/>
  <c r="O21" i="5"/>
  <c r="M22" i="5"/>
  <c r="N22" i="5"/>
  <c r="O22" i="5"/>
  <c r="M23" i="5"/>
  <c r="N23" i="5"/>
  <c r="O23" i="5"/>
  <c r="M24" i="5"/>
  <c r="N24" i="5"/>
  <c r="O24" i="5"/>
  <c r="M25" i="5"/>
  <c r="N25" i="5"/>
  <c r="O25" i="5"/>
  <c r="M26" i="5"/>
  <c r="N26" i="5"/>
  <c r="O26" i="5"/>
  <c r="M27" i="5"/>
  <c r="N27" i="5"/>
  <c r="O27" i="5"/>
  <c r="N3" i="5"/>
  <c r="O3" i="5"/>
  <c r="M3" i="5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J4" i="5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K4" i="5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L4" i="5"/>
  <c r="J5" i="5"/>
  <c r="K5" i="5"/>
  <c r="L5" i="5"/>
  <c r="J6" i="5"/>
  <c r="K6" i="5"/>
  <c r="L6" i="5"/>
  <c r="J7" i="5"/>
  <c r="K7" i="5"/>
  <c r="L7" i="5"/>
  <c r="J8" i="5"/>
  <c r="K8" i="5"/>
  <c r="L8" i="5"/>
  <c r="J9" i="5"/>
  <c r="K9" i="5"/>
  <c r="L9" i="5"/>
  <c r="J10" i="5"/>
  <c r="K10" i="5"/>
  <c r="L10" i="5"/>
  <c r="J11" i="5"/>
  <c r="K11" i="5"/>
  <c r="L11" i="5"/>
  <c r="J12" i="5"/>
  <c r="K12" i="5"/>
  <c r="L12" i="5"/>
  <c r="J13" i="5"/>
  <c r="K13" i="5"/>
  <c r="L13" i="5"/>
  <c r="J14" i="5"/>
  <c r="K14" i="5"/>
  <c r="L14" i="5"/>
  <c r="J15" i="5"/>
  <c r="K15" i="5"/>
  <c r="L15" i="5"/>
  <c r="J16" i="5"/>
  <c r="K16" i="5"/>
  <c r="L16" i="5"/>
  <c r="J17" i="5"/>
  <c r="K17" i="5"/>
  <c r="L17" i="5"/>
  <c r="J18" i="5"/>
  <c r="K18" i="5"/>
  <c r="L18" i="5"/>
  <c r="J19" i="5"/>
  <c r="K19" i="5"/>
  <c r="L19" i="5"/>
  <c r="J20" i="5"/>
  <c r="K20" i="5"/>
  <c r="L20" i="5"/>
  <c r="J21" i="5"/>
  <c r="K21" i="5"/>
  <c r="L21" i="5"/>
  <c r="J22" i="5"/>
  <c r="K22" i="5"/>
  <c r="L22" i="5"/>
  <c r="J23" i="5"/>
  <c r="K23" i="5"/>
  <c r="L23" i="5"/>
  <c r="J24" i="5"/>
  <c r="K24" i="5"/>
  <c r="L24" i="5"/>
  <c r="J25" i="5"/>
  <c r="K25" i="5"/>
  <c r="L25" i="5"/>
  <c r="J26" i="5"/>
  <c r="K26" i="5"/>
  <c r="L26" i="5"/>
  <c r="J27" i="5"/>
  <c r="K27" i="5"/>
  <c r="L27" i="5"/>
  <c r="K3" i="5"/>
  <c r="L3" i="5"/>
  <c r="J3" i="5"/>
  <c r="F35" i="7"/>
  <c r="G35" i="7"/>
  <c r="H35" i="7"/>
  <c r="F36" i="7"/>
  <c r="G36" i="7"/>
  <c r="H36" i="7"/>
  <c r="F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F45" i="7"/>
  <c r="G45" i="7"/>
  <c r="H45" i="7"/>
  <c r="F34" i="7"/>
  <c r="F33" i="7"/>
  <c r="G33" i="7"/>
  <c r="H33" i="7"/>
  <c r="G32" i="7"/>
  <c r="H32" i="7"/>
  <c r="F32" i="7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D3" i="5"/>
  <c r="E3" i="5"/>
  <c r="C3" i="5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H27" i="5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G27" i="5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21" i="5"/>
  <c r="G21" i="5"/>
  <c r="F21" i="5"/>
  <c r="H20" i="5"/>
  <c r="G20" i="5"/>
  <c r="F20" i="5"/>
  <c r="H19" i="5"/>
  <c r="G19" i="5"/>
  <c r="F19" i="5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G3" i="5"/>
  <c r="H3" i="5"/>
  <c r="F3" i="5"/>
  <c r="H14" i="8"/>
  <c r="G14" i="8"/>
  <c r="F14" i="8"/>
  <c r="H13" i="8"/>
  <c r="G13" i="8"/>
  <c r="F13" i="8"/>
  <c r="H12" i="8"/>
  <c r="G12" i="8"/>
  <c r="F12" i="8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H3" i="8"/>
  <c r="G3" i="8"/>
  <c r="F3" i="8"/>
  <c r="H2" i="8"/>
  <c r="G2" i="8"/>
  <c r="F2" i="8"/>
  <c r="AI5" i="1"/>
  <c r="AI8" i="1"/>
  <c r="AJ8" i="1"/>
  <c r="AK8" i="1"/>
  <c r="AL8" i="1"/>
  <c r="AM8" i="1"/>
  <c r="AN8" i="1"/>
  <c r="AO8" i="1"/>
  <c r="AI9" i="1"/>
  <c r="AJ9" i="1"/>
  <c r="AK9" i="1"/>
  <c r="AL9" i="1"/>
  <c r="AM9" i="1"/>
  <c r="AN9" i="1"/>
  <c r="AI10" i="1"/>
  <c r="AJ10" i="1"/>
  <c r="AK10" i="1"/>
  <c r="AL10" i="1"/>
  <c r="AM10" i="1"/>
  <c r="AN10" i="1"/>
  <c r="AO10" i="1"/>
  <c r="AP10" i="1"/>
  <c r="AQ10" i="1"/>
  <c r="AR10" i="1"/>
  <c r="AI11" i="1"/>
  <c r="AJ11" i="1"/>
  <c r="AK11" i="1"/>
  <c r="AL11" i="1"/>
  <c r="AM11" i="1"/>
  <c r="AN11" i="1"/>
  <c r="AO11" i="1"/>
  <c r="AP11" i="1"/>
  <c r="AQ11" i="1"/>
  <c r="AR11" i="1"/>
  <c r="AI12" i="1"/>
  <c r="AJ12" i="1"/>
  <c r="AK12" i="1"/>
  <c r="AL12" i="1"/>
  <c r="AM12" i="1"/>
  <c r="AN12" i="1"/>
  <c r="AO12" i="1"/>
  <c r="AP12" i="1"/>
  <c r="AQ12" i="1"/>
  <c r="AR12" i="1"/>
  <c r="AI16" i="1"/>
  <c r="AJ16" i="1"/>
  <c r="AK16" i="1"/>
  <c r="AL16" i="1"/>
  <c r="AM16" i="1"/>
  <c r="AN16" i="1"/>
  <c r="AO16" i="1"/>
  <c r="AP16" i="1"/>
  <c r="AQ16" i="1"/>
  <c r="AR16" i="1"/>
  <c r="AI17" i="1"/>
  <c r="AJ17" i="1"/>
  <c r="AK17" i="1"/>
  <c r="AL17" i="1"/>
  <c r="AM17" i="1"/>
  <c r="AN17" i="1"/>
  <c r="AO17" i="1"/>
  <c r="AP17" i="1"/>
  <c r="AQ17" i="1"/>
  <c r="AR17" i="1"/>
  <c r="AI20" i="1"/>
  <c r="AJ20" i="1"/>
  <c r="AK20" i="1"/>
  <c r="AL20" i="1"/>
  <c r="AM20" i="1"/>
  <c r="AN20" i="1"/>
  <c r="AO20" i="1"/>
  <c r="AP20" i="1"/>
  <c r="AQ20" i="1"/>
  <c r="AR20" i="1"/>
  <c r="AI21" i="1"/>
  <c r="AJ21" i="1"/>
  <c r="AK21" i="1"/>
  <c r="AL21" i="1"/>
  <c r="AM21" i="1"/>
  <c r="AN21" i="1"/>
  <c r="AO21" i="1"/>
  <c r="AP21" i="1"/>
  <c r="AQ21" i="1"/>
  <c r="AR21" i="1"/>
  <c r="AI22" i="1"/>
  <c r="AJ22" i="1"/>
  <c r="AK22" i="1"/>
  <c r="AL22" i="1"/>
  <c r="AM22" i="1"/>
  <c r="AN22" i="1"/>
  <c r="AO22" i="1"/>
  <c r="AP22" i="1"/>
  <c r="AQ22" i="1"/>
  <c r="AR22" i="1"/>
  <c r="AI23" i="1"/>
  <c r="AJ23" i="1"/>
  <c r="AK23" i="1"/>
  <c r="AL23" i="1"/>
  <c r="AM23" i="1"/>
  <c r="AN23" i="1"/>
  <c r="AO23" i="1"/>
  <c r="AP23" i="1"/>
  <c r="AQ23" i="1"/>
  <c r="AR23" i="1"/>
  <c r="AI26" i="1"/>
  <c r="AJ26" i="1"/>
  <c r="AK26" i="1"/>
  <c r="AL26" i="1"/>
  <c r="AM26" i="1"/>
  <c r="AN26" i="1"/>
  <c r="AO26" i="1"/>
  <c r="AP26" i="1"/>
  <c r="AQ26" i="1"/>
  <c r="AR26" i="1"/>
  <c r="AI28" i="1"/>
  <c r="AJ28" i="1"/>
  <c r="AK28" i="1"/>
  <c r="AL28" i="1"/>
  <c r="AM28" i="1"/>
  <c r="AN28" i="1"/>
  <c r="AO28" i="1"/>
  <c r="AP28" i="1"/>
  <c r="AQ28" i="1"/>
  <c r="AR28" i="1"/>
  <c r="AI31" i="1"/>
  <c r="AJ31" i="1"/>
  <c r="AK31" i="1"/>
  <c r="AL31" i="1"/>
  <c r="AM31" i="1"/>
  <c r="AN31" i="1"/>
  <c r="AO31" i="1"/>
  <c r="AP31" i="1"/>
  <c r="AQ31" i="1"/>
  <c r="AR31" i="1"/>
  <c r="AM33" i="1"/>
  <c r="AI34" i="1"/>
  <c r="AJ34" i="1"/>
  <c r="AK34" i="1"/>
  <c r="AL34" i="1"/>
  <c r="AM34" i="1"/>
  <c r="AN34" i="1"/>
  <c r="AO34" i="1"/>
  <c r="AP34" i="1"/>
  <c r="AQ34" i="1"/>
  <c r="AR34" i="1"/>
  <c r="AI35" i="1"/>
  <c r="AJ35" i="1"/>
  <c r="AK35" i="1"/>
  <c r="AL35" i="1"/>
  <c r="AM35" i="1"/>
  <c r="AN35" i="1"/>
  <c r="AO35" i="1"/>
  <c r="AP35" i="1"/>
  <c r="AQ35" i="1"/>
  <c r="AR35" i="1"/>
  <c r="AI36" i="1"/>
  <c r="AJ36" i="1"/>
  <c r="AK36" i="1"/>
  <c r="AL36" i="1"/>
  <c r="AM36" i="1"/>
  <c r="AN36" i="1"/>
  <c r="AO36" i="1"/>
  <c r="AP36" i="1"/>
  <c r="AQ36" i="1"/>
  <c r="AR36" i="1"/>
  <c r="AI6" i="1"/>
  <c r="AJ6" i="1"/>
  <c r="AK6" i="1"/>
  <c r="AL6" i="1"/>
  <c r="AM6" i="1"/>
  <c r="AN6" i="1"/>
  <c r="AO6" i="1"/>
  <c r="AP6" i="1"/>
  <c r="AQ6" i="1"/>
  <c r="AR6" i="1"/>
  <c r="AR5" i="1"/>
  <c r="AQ5" i="1"/>
  <c r="AJ5" i="1"/>
  <c r="AK5" i="1"/>
  <c r="AL5" i="1"/>
  <c r="AM5" i="1"/>
  <c r="AN5" i="1"/>
  <c r="AO5" i="1"/>
  <c r="AP5" i="1"/>
</calcChain>
</file>

<file path=xl/sharedStrings.xml><?xml version="1.0" encoding="utf-8"?>
<sst xmlns="http://schemas.openxmlformats.org/spreadsheetml/2006/main" count="1304" uniqueCount="181">
  <si>
    <t>Archery</t>
  </si>
  <si>
    <t>Arts and Crafts</t>
  </si>
  <si>
    <t>Athletic Conditioning</t>
  </si>
  <si>
    <t>BYG</t>
  </si>
  <si>
    <t>Basketball</t>
  </si>
  <si>
    <t>Challenge Course</t>
  </si>
  <si>
    <t>Drama</t>
  </si>
  <si>
    <t>Dance</t>
  </si>
  <si>
    <t>Cheer</t>
  </si>
  <si>
    <t>Fishing</t>
  </si>
  <si>
    <t>Soccer</t>
  </si>
  <si>
    <t>Flag Football</t>
  </si>
  <si>
    <t>Ultimate</t>
  </si>
  <si>
    <t>Lacrosse</t>
  </si>
  <si>
    <t>OLS</t>
  </si>
  <si>
    <t>Riflery</t>
  </si>
  <si>
    <t>Tennis</t>
  </si>
  <si>
    <t>Volleyball</t>
  </si>
  <si>
    <t>Tree Climbing</t>
  </si>
  <si>
    <t>Gaga</t>
  </si>
  <si>
    <t>Disc Golf</t>
  </si>
  <si>
    <t>Putt Putt</t>
  </si>
  <si>
    <t>Baseball</t>
  </si>
  <si>
    <t>Softball</t>
  </si>
  <si>
    <t>Ski</t>
  </si>
  <si>
    <t>Rec Swim</t>
  </si>
  <si>
    <t>Pottery</t>
  </si>
  <si>
    <t>Sail</t>
  </si>
  <si>
    <t>Pool</t>
  </si>
  <si>
    <t>Two</t>
  </si>
  <si>
    <t>Three</t>
  </si>
  <si>
    <t>Four</t>
  </si>
  <si>
    <t>Five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</si>
  <si>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</si>
  <si>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</si>
  <si>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</si>
  <si>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</si>
  <si>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</si>
  <si>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</si>
  <si>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</si>
  <si>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</si>
  <si>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</si>
  <si>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</si>
  <si>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</si>
  <si>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</si>
  <si>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</si>
  <si>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Twentyone</t>
  </si>
  <si>
    <t>Twentytwo</t>
  </si>
  <si>
    <t>Twentythree</t>
  </si>
  <si>
    <t>Twentyfour</t>
  </si>
  <si>
    <t>Twentyfive</t>
  </si>
  <si>
    <t>Twentysix</t>
  </si>
  <si>
    <t>Twentyseven</t>
  </si>
  <si>
    <t>Twentyeight</t>
  </si>
  <si>
    <t>Twentynine</t>
  </si>
  <si>
    <t>Thirty</t>
  </si>
  <si>
    <t>Thirtyone</t>
  </si>
  <si>
    <t>Thirtytwo</t>
  </si>
  <si>
    <t>Thirtythree</t>
  </si>
  <si>
    <t>Thirtyfour</t>
  </si>
  <si>
    <t>Thirtyfive</t>
  </si>
  <si>
    <t>Water Toys</t>
  </si>
  <si>
    <t>Slip n Slide</t>
  </si>
  <si>
    <t>PATTL</t>
  </si>
  <si>
    <t>8:45-8:55</t>
  </si>
  <si>
    <t>8:55-9:05</t>
  </si>
  <si>
    <t>9:05-9:15</t>
  </si>
  <si>
    <t>9:15-:25</t>
  </si>
  <si>
    <t>9:25-9:30</t>
  </si>
  <si>
    <t>9:30-9:45</t>
  </si>
  <si>
    <t>11:45-12:00</t>
  </si>
  <si>
    <t>12:00-12:15</t>
  </si>
  <si>
    <t>12:15-12:30</t>
  </si>
  <si>
    <t>12:30-12:45</t>
  </si>
  <si>
    <t>12:45-1:00</t>
  </si>
  <si>
    <t>1:00-1:15</t>
  </si>
  <si>
    <t>1:15-1:30</t>
  </si>
  <si>
    <t>1:30-2:00</t>
  </si>
  <si>
    <t>2:00-3:00</t>
  </si>
  <si>
    <t>3:00-4:00</t>
  </si>
  <si>
    <t>4:00-5:00</t>
  </si>
  <si>
    <t>5:00-5:15</t>
  </si>
  <si>
    <t>5:15-5:30</t>
  </si>
  <si>
    <t>5:30-5:45</t>
  </si>
  <si>
    <t>5:45-6:00</t>
  </si>
  <si>
    <t>6:00-6:15</t>
  </si>
  <si>
    <t>6:15-6:30</t>
  </si>
  <si>
    <t>6:30-6:45</t>
  </si>
  <si>
    <t>6:45-7:00</t>
  </si>
  <si>
    <t>7:00-7:45</t>
  </si>
  <si>
    <t>8:00-9:30</t>
  </si>
  <si>
    <t>Cabin 4</t>
  </si>
  <si>
    <t>Breakfast</t>
  </si>
  <si>
    <t>Eat/Get Ready</t>
  </si>
  <si>
    <t>FREE TIME</t>
  </si>
  <si>
    <t>Lunch</t>
  </si>
  <si>
    <t>Rest Period (1:00-2:00)</t>
  </si>
  <si>
    <t>Dinner</t>
  </si>
  <si>
    <t>Evening Program</t>
  </si>
  <si>
    <t>Get ready for bed</t>
  </si>
  <si>
    <t>Cabin 5</t>
  </si>
  <si>
    <t>Cabin 6</t>
  </si>
  <si>
    <t>Cabin 9</t>
  </si>
  <si>
    <t>Cabin 10</t>
  </si>
  <si>
    <t>Cabin 11</t>
  </si>
  <si>
    <t>Cabin 15</t>
  </si>
  <si>
    <t>Rest Period (2:00-3:00)</t>
  </si>
  <si>
    <t>Cabin 16</t>
  </si>
  <si>
    <t>Cabin 25</t>
  </si>
  <si>
    <t>Cabin 27</t>
  </si>
  <si>
    <t>Cabin 30</t>
  </si>
  <si>
    <t>Cabin 32</t>
  </si>
  <si>
    <t>Cabin 33</t>
  </si>
  <si>
    <t>Cabin 34</t>
  </si>
  <si>
    <t>Cabin 35</t>
  </si>
  <si>
    <t>Cabin 19</t>
  </si>
  <si>
    <t>Cabin 20</t>
  </si>
  <si>
    <t>Cabin 21</t>
  </si>
  <si>
    <t>Cabin 22</t>
  </si>
  <si>
    <t xml:space="preserve">Dance </t>
  </si>
  <si>
    <t>Pattl</t>
  </si>
  <si>
    <t>Rec swim</t>
  </si>
  <si>
    <t>9:45-10:45</t>
  </si>
  <si>
    <t>10:45-11:45</t>
  </si>
  <si>
    <t>11:45-12:45</t>
  </si>
  <si>
    <t>5:00-6:00</t>
  </si>
  <si>
    <t>9:25-10:45</t>
  </si>
  <si>
    <t>1:00-2:00</t>
  </si>
  <si>
    <t>6:30-7:45</t>
  </si>
  <si>
    <t>Water toys</t>
  </si>
  <si>
    <t>Cabin 1</t>
  </si>
  <si>
    <t>8:45-9:30</t>
  </si>
  <si>
    <t>9:30-10:15</t>
  </si>
  <si>
    <t>10:15-11:00</t>
  </si>
  <si>
    <t>Cabin 2</t>
  </si>
  <si>
    <t>Cabin 3</t>
  </si>
  <si>
    <t>Cabin 12</t>
  </si>
  <si>
    <t>Cabin 13</t>
  </si>
  <si>
    <t>Cabin 14</t>
  </si>
  <si>
    <t>Cabin 26</t>
  </si>
  <si>
    <t>Cabin 29</t>
  </si>
  <si>
    <t>7:30-7:45</t>
  </si>
  <si>
    <t>7:45-8:00</t>
  </si>
  <si>
    <t>8:00-8:15</t>
  </si>
  <si>
    <t>8:15-8:30</t>
  </si>
  <si>
    <t>8:30-8:45</t>
  </si>
  <si>
    <t>8:45-9:00</t>
  </si>
  <si>
    <t>11:00-11:45</t>
  </si>
  <si>
    <t>Wake Sports</t>
  </si>
  <si>
    <t>Sailing</t>
  </si>
  <si>
    <t>Cabin 7</t>
  </si>
  <si>
    <t>Cabin 8</t>
  </si>
  <si>
    <t>Swim Lessons</t>
  </si>
  <si>
    <t>11:45-12:15</t>
  </si>
  <si>
    <t>Prep for Lunch</t>
  </si>
  <si>
    <t>Rest Period</t>
  </si>
  <si>
    <t>Prep for Dinner</t>
  </si>
  <si>
    <t>Canteen/Bedtime</t>
  </si>
  <si>
    <t>9:00-9:45</t>
  </si>
  <si>
    <t>1:30-1:45</t>
  </si>
  <si>
    <t>3:00-3:45</t>
  </si>
  <si>
    <t>3:45-4:30</t>
  </si>
  <si>
    <t>4:30-5:15</t>
  </si>
  <si>
    <t>5:15-6:00</t>
  </si>
  <si>
    <t>6:00-6:30</t>
  </si>
  <si>
    <t>8:15-8:45</t>
  </si>
  <si>
    <t>7:45-9:00</t>
  </si>
  <si>
    <t>Cabin 31</t>
  </si>
  <si>
    <t>Dodgeball</t>
  </si>
  <si>
    <t>AM Period 1</t>
  </si>
  <si>
    <t>AM Period 2</t>
  </si>
  <si>
    <t>AM Period 3</t>
  </si>
  <si>
    <t>PM Period 1</t>
  </si>
  <si>
    <t>PM Period 2</t>
  </si>
  <si>
    <t>PM Period 3</t>
  </si>
  <si>
    <t>9:00-10:15</t>
  </si>
  <si>
    <t>ACTIVITIES</t>
  </si>
  <si>
    <t>Whatever y'all want</t>
  </si>
  <si>
    <t>A DAY OPEN ACTIVITIES</t>
  </si>
  <si>
    <t>B DAY OPEN ACTIVITIES</t>
  </si>
  <si>
    <t>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</si>
</sst>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0"/>
      <color theme="1"/>
      <name val="Arial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charset val="1"/>
    </font>
  </fonts>
  <fills count="2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78DE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AE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542DE"/>
        <bgColor indexed="64"/>
      </patternFill>
    </fill>
    <fill>
      <patternFill patternType="solid">
        <fgColor rgb="FF00C3E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E433B"/>
        <bgColor indexed="64"/>
      </patternFill>
    </fill>
    <fill>
      <patternFill patternType="solid">
        <fgColor rgb="FFFF8B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5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40">
    <xf numFmtId="0" fontId="0" fillId="0" borderId="0" xfId="0"/>
    <xf numFmtId="0" fontId="0" fillId="3" borderId="8" xfId="0" applyFill="1" applyBorder="1"/>
    <xf numFmtId="0" fontId="0" fillId="4" borderId="8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9" borderId="0" xfId="0" applyFill="1"/>
    <xf numFmtId="0" fontId="0" fillId="3" borderId="0" xfId="0" applyFill="1"/>
    <xf numFmtId="0" fontId="1" fillId="0" borderId="8" xfId="0" applyFont="1" applyBorder="1" applyAlignment="1"/>
    <xf numFmtId="0" fontId="2" fillId="0" borderId="8" xfId="0" applyFont="1" applyBorder="1" applyAlignment="1"/>
    <xf numFmtId="0" fontId="1" fillId="9" borderId="8" xfId="0" applyFont="1" applyFill="1" applyBorder="1" applyAlignment="1"/>
    <xf numFmtId="0" fontId="1" fillId="9" borderId="8" xfId="0" applyFont="1" applyFill="1" applyBorder="1" applyAlignment="1">
      <alignment horizontal="right"/>
    </xf>
    <xf numFmtId="0" fontId="2" fillId="9" borderId="8" xfId="0" applyFont="1" applyFill="1" applyBorder="1" applyAlignment="1"/>
    <xf numFmtId="0" fontId="0" fillId="9" borderId="8" xfId="0" applyFont="1" applyFill="1" applyBorder="1" applyAlignment="1"/>
    <xf numFmtId="0" fontId="0" fillId="9" borderId="8" xfId="0" applyFill="1" applyBorder="1"/>
    <xf numFmtId="0" fontId="1" fillId="3" borderId="8" xfId="0" applyFont="1" applyFill="1" applyBorder="1" applyAlignment="1"/>
    <xf numFmtId="0" fontId="1" fillId="3" borderId="8" xfId="0" applyFont="1" applyFill="1" applyBorder="1" applyAlignment="1">
      <alignment horizontal="right"/>
    </xf>
    <xf numFmtId="0" fontId="0" fillId="3" borderId="8" xfId="0" applyFont="1" applyFill="1" applyBorder="1" applyAlignment="1"/>
    <xf numFmtId="0" fontId="2" fillId="3" borderId="8" xfId="0" applyFont="1" applyFill="1" applyBorder="1" applyAlignment="1"/>
    <xf numFmtId="0" fontId="1" fillId="0" borderId="9" xfId="0" applyFont="1" applyBorder="1" applyAlignment="1"/>
    <xf numFmtId="0" fontId="0" fillId="9" borderId="9" xfId="0" applyFill="1" applyBorder="1"/>
    <xf numFmtId="0" fontId="0" fillId="3" borderId="9" xfId="0" applyFill="1" applyBorder="1"/>
    <xf numFmtId="0" fontId="0" fillId="0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8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20" fontId="3" fillId="0" borderId="2" xfId="0" applyNumberFormat="1" applyFont="1" applyBorder="1" applyAlignment="1">
      <alignment horizontal="center" vertical="center"/>
    </xf>
    <xf numFmtId="20" fontId="3" fillId="0" borderId="3" xfId="0" applyNumberFormat="1" applyFont="1" applyBorder="1" applyAlignment="1">
      <alignment horizontal="center" vertical="center"/>
    </xf>
    <xf numFmtId="20" fontId="3" fillId="0" borderId="2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0" fontId="3" fillId="0" borderId="23" xfId="0" applyNumberFormat="1" applyFont="1" applyBorder="1" applyAlignment="1">
      <alignment horizontal="center" vertical="center"/>
    </xf>
    <xf numFmtId="20" fontId="3" fillId="0" borderId="6" xfId="0" applyNumberFormat="1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0" fontId="0" fillId="23" borderId="8" xfId="0" applyFill="1" applyBorder="1" applyAlignment="1">
      <alignment horizontal="center" vertical="center"/>
    </xf>
    <xf numFmtId="20" fontId="3" fillId="0" borderId="30" xfId="0" applyNumberFormat="1" applyFont="1" applyBorder="1" applyAlignment="1">
      <alignment horizontal="center" vertical="center"/>
    </xf>
    <xf numFmtId="20" fontId="3" fillId="0" borderId="31" xfId="0" applyNumberFormat="1" applyFont="1" applyBorder="1" applyAlignment="1">
      <alignment horizontal="center" vertical="center"/>
    </xf>
    <xf numFmtId="20" fontId="3" fillId="0" borderId="32" xfId="0" applyNumberFormat="1" applyFont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46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6" borderId="44" xfId="0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0" fillId="16" borderId="49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0" fontId="0" fillId="16" borderId="43" xfId="0" applyFill="1" applyBorder="1" applyAlignment="1">
      <alignment horizontal="center" vertical="center"/>
    </xf>
    <xf numFmtId="0" fontId="0" fillId="16" borderId="5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0" fillId="14" borderId="38" xfId="0" applyFill="1" applyBorder="1" applyAlignment="1">
      <alignment horizontal="center" vertical="center"/>
    </xf>
    <xf numFmtId="0" fontId="0" fillId="14" borderId="39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0" fillId="23" borderId="33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35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3" borderId="37" xfId="0" applyFill="1" applyBorder="1" applyAlignment="1">
      <alignment horizontal="center" vertical="center"/>
    </xf>
    <xf numFmtId="0" fontId="0" fillId="23" borderId="38" xfId="0" applyFill="1" applyBorder="1" applyAlignment="1">
      <alignment horizontal="center" vertical="center"/>
    </xf>
    <xf numFmtId="0" fontId="0" fillId="23" borderId="40" xfId="0" applyFill="1" applyBorder="1" applyAlignment="1">
      <alignment horizontal="center" vertical="center"/>
    </xf>
    <xf numFmtId="0" fontId="0" fillId="23" borderId="42" xfId="0" applyFill="1" applyBorder="1" applyAlignment="1">
      <alignment horizontal="center" vertical="center"/>
    </xf>
    <xf numFmtId="0" fontId="0" fillId="14" borderId="2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6" borderId="33" xfId="0" applyFill="1" applyBorder="1" applyAlignment="1">
      <alignment horizontal="center" vertical="center"/>
    </xf>
    <xf numFmtId="0" fontId="0" fillId="16" borderId="36" xfId="0" applyFill="1" applyBorder="1" applyAlignment="1">
      <alignment horizontal="center" vertical="center"/>
    </xf>
    <xf numFmtId="0" fontId="0" fillId="16" borderId="38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49" xfId="0" applyFill="1" applyBorder="1" applyAlignment="1">
      <alignment horizontal="center" vertical="center"/>
    </xf>
    <xf numFmtId="0" fontId="0" fillId="23" borderId="50" xfId="0" applyFill="1" applyBorder="1" applyAlignment="1">
      <alignment horizontal="center" vertical="center"/>
    </xf>
    <xf numFmtId="0" fontId="0" fillId="23" borderId="39" xfId="0" applyFill="1" applyBorder="1" applyAlignment="1">
      <alignment horizontal="center" vertical="center"/>
    </xf>
    <xf numFmtId="0" fontId="0" fillId="23" borderId="51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20" fontId="3" fillId="0" borderId="29" xfId="0" applyNumberFormat="1" applyFont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49" xfId="0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0" fillId="13" borderId="50" xfId="0" applyFill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4" borderId="33" xfId="0" applyFont="1" applyFill="1" applyBorder="1" applyAlignment="1">
      <alignment horizontal="center" vertical="center"/>
    </xf>
    <xf numFmtId="0" fontId="0" fillId="4" borderId="34" xfId="0" applyFont="1" applyFill="1" applyBorder="1" applyAlignment="1">
      <alignment horizontal="center" vertical="center"/>
    </xf>
    <xf numFmtId="0" fontId="0" fillId="4" borderId="49" xfId="0" applyFont="1" applyFill="1" applyBorder="1" applyAlignment="1">
      <alignment horizontal="center" vertical="center"/>
    </xf>
    <xf numFmtId="0" fontId="0" fillId="4" borderId="36" xfId="0" applyFont="1" applyFill="1" applyBorder="1" applyAlignment="1">
      <alignment horizontal="center" vertical="center"/>
    </xf>
    <xf numFmtId="0" fontId="0" fillId="4" borderId="50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0" fillId="4" borderId="51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20" fontId="3" fillId="0" borderId="25" xfId="0" applyNumberFormat="1" applyFont="1" applyBorder="1" applyAlignment="1">
      <alignment horizontal="center" vertical="center"/>
    </xf>
    <xf numFmtId="20" fontId="3" fillId="0" borderId="26" xfId="0" applyNumberFormat="1" applyFont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0" fillId="0" borderId="58" xfId="0" applyBorder="1"/>
    <xf numFmtId="0" fontId="0" fillId="11" borderId="8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3" fillId="10" borderId="44" xfId="0" applyFont="1" applyFill="1" applyBorder="1" applyAlignment="1">
      <alignment horizontal="center" vertical="center"/>
    </xf>
    <xf numFmtId="0" fontId="3" fillId="10" borderId="27" xfId="0" applyFont="1" applyFill="1" applyBorder="1" applyAlignment="1">
      <alignment horizontal="center" vertical="center"/>
    </xf>
    <xf numFmtId="20" fontId="3" fillId="0" borderId="65" xfId="0" applyNumberFormat="1" applyFont="1" applyBorder="1" applyAlignment="1">
      <alignment horizontal="center" vertical="center"/>
    </xf>
    <xf numFmtId="0" fontId="0" fillId="11" borderId="66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50" xfId="0" applyFill="1" applyBorder="1" applyAlignment="1">
      <alignment horizontal="center" vertical="center"/>
    </xf>
    <xf numFmtId="0" fontId="0" fillId="22" borderId="66" xfId="0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0" fillId="22" borderId="33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2" borderId="38" xfId="0" applyFill="1" applyBorder="1" applyAlignment="1">
      <alignment horizontal="center" vertical="center"/>
    </xf>
    <xf numFmtId="0" fontId="0" fillId="22" borderId="39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24" borderId="36" xfId="0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50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2" borderId="50" xfId="0" applyFill="1" applyBorder="1" applyAlignment="1">
      <alignment horizontal="center" vertical="center"/>
    </xf>
    <xf numFmtId="0" fontId="0" fillId="11" borderId="71" xfId="0" applyFill="1" applyBorder="1" applyAlignment="1">
      <alignment horizontal="center" vertical="center"/>
    </xf>
    <xf numFmtId="0" fontId="0" fillId="11" borderId="60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2" borderId="49" xfId="0" applyFont="1" applyFill="1" applyBorder="1" applyAlignment="1">
      <alignment horizontal="center" vertical="center"/>
    </xf>
    <xf numFmtId="0" fontId="0" fillId="12" borderId="39" xfId="0" applyFont="1" applyFill="1" applyBorder="1" applyAlignment="1">
      <alignment horizontal="center" vertical="center"/>
    </xf>
    <xf numFmtId="0" fontId="0" fillId="12" borderId="51" xfId="0" applyFont="1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0" fillId="24" borderId="49" xfId="0" applyFill="1" applyBorder="1" applyAlignment="1">
      <alignment horizontal="center" vertical="center"/>
    </xf>
    <xf numFmtId="0" fontId="0" fillId="24" borderId="39" xfId="0" applyFill="1" applyBorder="1" applyAlignment="1">
      <alignment horizontal="center" vertical="center"/>
    </xf>
    <xf numFmtId="0" fontId="0" fillId="24" borderId="51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24" borderId="19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40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6" borderId="33" xfId="0" applyFont="1" applyFill="1" applyBorder="1" applyAlignment="1">
      <alignment horizontal="center" vertical="center"/>
    </xf>
    <xf numFmtId="0" fontId="0" fillId="6" borderId="34" xfId="0" applyFont="1" applyFill="1" applyBorder="1" applyAlignment="1">
      <alignment horizontal="center" vertical="center"/>
    </xf>
    <xf numFmtId="0" fontId="0" fillId="6" borderId="49" xfId="0" applyFont="1" applyFill="1" applyBorder="1" applyAlignment="1">
      <alignment horizontal="center" vertical="center"/>
    </xf>
    <xf numFmtId="0" fontId="0" fillId="6" borderId="36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50" xfId="0" applyFont="1" applyFill="1" applyBorder="1" applyAlignment="1">
      <alignment horizontal="center" vertical="center"/>
    </xf>
    <xf numFmtId="0" fontId="0" fillId="6" borderId="38" xfId="0" applyFont="1" applyFill="1" applyBorder="1" applyAlignment="1">
      <alignment horizontal="center" vertical="center"/>
    </xf>
    <xf numFmtId="0" fontId="0" fillId="6" borderId="39" xfId="0" applyFont="1" applyFill="1" applyBorder="1" applyAlignment="1">
      <alignment horizontal="center" vertical="center"/>
    </xf>
    <xf numFmtId="0" fontId="0" fillId="6" borderId="5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24" borderId="7" xfId="0" applyFont="1" applyFill="1" applyBorder="1" applyAlignment="1">
      <alignment horizontal="center" vertical="center"/>
    </xf>
    <xf numFmtId="0" fontId="3" fillId="24" borderId="11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49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50" xfId="0" applyFont="1" applyFill="1" applyBorder="1" applyAlignment="1">
      <alignment horizontal="center" vertical="center"/>
    </xf>
    <xf numFmtId="0" fontId="0" fillId="10" borderId="39" xfId="0" applyFont="1" applyFill="1" applyBorder="1" applyAlignment="1">
      <alignment horizontal="center" vertical="center"/>
    </xf>
    <xf numFmtId="0" fontId="0" fillId="10" borderId="51" xfId="0" applyFont="1" applyFill="1" applyBorder="1" applyAlignment="1">
      <alignment horizontal="center" vertical="center"/>
    </xf>
    <xf numFmtId="0" fontId="0" fillId="12" borderId="34" xfId="0" applyFon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72" xfId="0" applyFill="1" applyBorder="1" applyAlignment="1">
      <alignment horizontal="center" vertical="center"/>
    </xf>
    <xf numFmtId="0" fontId="3" fillId="12" borderId="64" xfId="0" applyFont="1" applyFill="1" applyBorder="1" applyAlignment="1">
      <alignment horizontal="center" vertical="center"/>
    </xf>
    <xf numFmtId="0" fontId="0" fillId="22" borderId="71" xfId="0" applyFill="1" applyBorder="1" applyAlignment="1">
      <alignment horizontal="center" vertical="center"/>
    </xf>
    <xf numFmtId="0" fontId="5" fillId="5" borderId="63" xfId="0" applyFont="1" applyFill="1" applyBorder="1" applyAlignment="1">
      <alignment horizontal="center" vertical="center"/>
    </xf>
    <xf numFmtId="0" fontId="0" fillId="6" borderId="44" xfId="0" applyFont="1" applyFill="1" applyBorder="1" applyAlignment="1">
      <alignment horizontal="center" vertical="center"/>
    </xf>
    <xf numFmtId="0" fontId="0" fillId="6" borderId="27" xfId="0" applyFont="1" applyFill="1" applyBorder="1" applyAlignment="1">
      <alignment horizontal="center" vertical="center"/>
    </xf>
    <xf numFmtId="0" fontId="0" fillId="6" borderId="45" xfId="0" applyFont="1" applyFill="1" applyBorder="1" applyAlignment="1">
      <alignment horizontal="center" vertical="center"/>
    </xf>
    <xf numFmtId="0" fontId="0" fillId="11" borderId="44" xfId="0" applyFont="1" applyFill="1" applyBorder="1" applyAlignment="1">
      <alignment horizontal="center" vertical="center"/>
    </xf>
    <xf numFmtId="0" fontId="0" fillId="11" borderId="4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10" borderId="37" xfId="0" applyFont="1" applyFill="1" applyBorder="1" applyAlignment="1">
      <alignment horizontal="center" vertical="center"/>
    </xf>
    <xf numFmtId="0" fontId="0" fillId="10" borderId="42" xfId="0" applyFont="1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0" fillId="6" borderId="68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11" borderId="33" xfId="0" applyFont="1" applyFill="1" applyBorder="1" applyAlignment="1">
      <alignment horizontal="center" vertical="center"/>
    </xf>
    <xf numFmtId="0" fontId="0" fillId="11" borderId="38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8" fillId="20" borderId="8" xfId="0" applyFont="1" applyFill="1" applyBorder="1" applyAlignment="1" applyProtection="1"/>
    <xf numFmtId="0" fontId="8" fillId="5" borderId="8" xfId="0" applyFont="1" applyFill="1" applyBorder="1" applyAlignment="1" applyProtection="1"/>
    <xf numFmtId="0" fontId="8" fillId="5" borderId="33" xfId="0" applyFont="1" applyFill="1" applyBorder="1" applyAlignment="1" applyProtection="1"/>
    <xf numFmtId="0" fontId="8" fillId="5" borderId="34" xfId="0" applyFont="1" applyFill="1" applyBorder="1" applyAlignment="1" applyProtection="1"/>
    <xf numFmtId="0" fontId="8" fillId="5" borderId="49" xfId="0" applyFont="1" applyFill="1" applyBorder="1" applyAlignment="1" applyProtection="1"/>
    <xf numFmtId="0" fontId="8" fillId="5" borderId="36" xfId="0" applyFont="1" applyFill="1" applyBorder="1" applyAlignment="1" applyProtection="1"/>
    <xf numFmtId="0" fontId="8" fillId="5" borderId="50" xfId="0" applyFont="1" applyFill="1" applyBorder="1" applyAlignment="1" applyProtection="1"/>
    <xf numFmtId="0" fontId="8" fillId="5" borderId="38" xfId="0" applyFont="1" applyFill="1" applyBorder="1" applyAlignment="1" applyProtection="1"/>
    <xf numFmtId="0" fontId="8" fillId="5" borderId="39" xfId="0" applyFont="1" applyFill="1" applyBorder="1" applyAlignment="1" applyProtection="1"/>
    <xf numFmtId="0" fontId="8" fillId="5" borderId="51" xfId="0" applyFont="1" applyFill="1" applyBorder="1" applyAlignment="1" applyProtection="1"/>
    <xf numFmtId="0" fontId="8" fillId="20" borderId="33" xfId="0" applyFont="1" applyFill="1" applyBorder="1" applyAlignment="1" applyProtection="1"/>
    <xf numFmtId="0" fontId="8" fillId="20" borderId="34" xfId="0" applyFont="1" applyFill="1" applyBorder="1" applyAlignment="1" applyProtection="1"/>
    <xf numFmtId="0" fontId="8" fillId="20" borderId="49" xfId="0" applyFont="1" applyFill="1" applyBorder="1" applyAlignment="1" applyProtection="1"/>
    <xf numFmtId="0" fontId="8" fillId="20" borderId="36" xfId="0" applyFont="1" applyFill="1" applyBorder="1" applyAlignment="1" applyProtection="1"/>
    <xf numFmtId="0" fontId="8" fillId="20" borderId="50" xfId="0" applyFont="1" applyFill="1" applyBorder="1" applyAlignment="1" applyProtection="1"/>
    <xf numFmtId="0" fontId="8" fillId="20" borderId="38" xfId="0" applyFont="1" applyFill="1" applyBorder="1" applyAlignment="1" applyProtection="1"/>
    <xf numFmtId="0" fontId="8" fillId="20" borderId="39" xfId="0" applyFont="1" applyFill="1" applyBorder="1" applyAlignment="1" applyProtection="1"/>
    <xf numFmtId="0" fontId="8" fillId="20" borderId="51" xfId="0" applyFont="1" applyFill="1" applyBorder="1" applyAlignment="1" applyProtection="1"/>
    <xf numFmtId="0" fontId="8" fillId="12" borderId="33" xfId="0" applyFont="1" applyFill="1" applyBorder="1" applyAlignment="1" applyProtection="1"/>
    <xf numFmtId="0" fontId="8" fillId="12" borderId="34" xfId="0" applyFont="1" applyFill="1" applyBorder="1" applyAlignment="1" applyProtection="1"/>
    <xf numFmtId="0" fontId="8" fillId="12" borderId="49" xfId="0" applyFont="1" applyFill="1" applyBorder="1" applyAlignment="1" applyProtection="1"/>
    <xf numFmtId="0" fontId="8" fillId="12" borderId="38" xfId="0" applyFont="1" applyFill="1" applyBorder="1" applyAlignment="1" applyProtection="1"/>
    <xf numFmtId="0" fontId="8" fillId="12" borderId="39" xfId="0" applyFont="1" applyFill="1" applyBorder="1" applyAlignment="1" applyProtection="1"/>
    <xf numFmtId="0" fontId="8" fillId="12" borderId="51" xfId="0" applyFont="1" applyFill="1" applyBorder="1" applyAlignment="1" applyProtection="1"/>
    <xf numFmtId="0" fontId="8" fillId="11" borderId="33" xfId="0" applyFont="1" applyFill="1" applyBorder="1" applyAlignment="1" applyProtection="1"/>
    <xf numFmtId="0" fontId="8" fillId="11" borderId="34" xfId="0" applyFont="1" applyFill="1" applyBorder="1" applyAlignment="1" applyProtection="1"/>
    <xf numFmtId="0" fontId="8" fillId="11" borderId="49" xfId="0" applyFont="1" applyFill="1" applyBorder="1" applyAlignment="1" applyProtection="1"/>
    <xf numFmtId="0" fontId="8" fillId="11" borderId="38" xfId="0" applyFont="1" applyFill="1" applyBorder="1" applyAlignment="1" applyProtection="1"/>
    <xf numFmtId="0" fontId="8" fillId="11" borderId="39" xfId="0" applyFont="1" applyFill="1" applyBorder="1" applyAlignment="1" applyProtection="1"/>
    <xf numFmtId="0" fontId="8" fillId="11" borderId="51" xfId="0" applyFont="1" applyFill="1" applyBorder="1" applyAlignment="1" applyProtection="1"/>
    <xf numFmtId="0" fontId="0" fillId="22" borderId="68" xfId="0" applyFill="1" applyBorder="1" applyAlignment="1">
      <alignment horizontal="center" vertical="center"/>
    </xf>
    <xf numFmtId="0" fontId="0" fillId="22" borderId="15" xfId="0" applyFill="1" applyBorder="1" applyAlignment="1">
      <alignment horizontal="center" vertical="center"/>
    </xf>
    <xf numFmtId="0" fontId="8" fillId="10" borderId="33" xfId="0" applyFont="1" applyFill="1" applyBorder="1" applyAlignment="1" applyProtection="1">
      <alignment horizontal="center" vertical="center"/>
    </xf>
    <xf numFmtId="0" fontId="8" fillId="10" borderId="36" xfId="0" applyFont="1" applyFill="1" applyBorder="1" applyAlignment="1" applyProtection="1">
      <alignment horizontal="center" vertical="center"/>
    </xf>
    <xf numFmtId="0" fontId="8" fillId="10" borderId="8" xfId="0" applyFont="1" applyFill="1" applyBorder="1" applyAlignment="1" applyProtection="1">
      <alignment horizontal="center" vertical="center"/>
    </xf>
    <xf numFmtId="0" fontId="8" fillId="10" borderId="38" xfId="0" applyFont="1" applyFill="1" applyBorder="1" applyAlignment="1" applyProtection="1">
      <alignment horizontal="center" vertical="center"/>
    </xf>
    <xf numFmtId="0" fontId="8" fillId="10" borderId="39" xfId="0" applyFont="1" applyFill="1" applyBorder="1" applyAlignment="1" applyProtection="1">
      <alignment horizontal="center" vertical="center"/>
    </xf>
    <xf numFmtId="0" fontId="8" fillId="6" borderId="33" xfId="0" applyFont="1" applyFill="1" applyBorder="1" applyAlignment="1" applyProtection="1">
      <alignment horizontal="center" vertical="center"/>
    </xf>
    <xf numFmtId="0" fontId="8" fillId="6" borderId="34" xfId="0" applyFont="1" applyFill="1" applyBorder="1" applyAlignment="1" applyProtection="1">
      <alignment horizontal="center" vertical="center"/>
    </xf>
    <xf numFmtId="0" fontId="8" fillId="6" borderId="49" xfId="0" applyFont="1" applyFill="1" applyBorder="1" applyAlignment="1" applyProtection="1">
      <alignment horizontal="center" vertical="center"/>
    </xf>
    <xf numFmtId="0" fontId="8" fillId="6" borderId="36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8" fillId="6" borderId="50" xfId="0" applyFont="1" applyFill="1" applyBorder="1" applyAlignment="1" applyProtection="1">
      <alignment horizontal="center" vertical="center"/>
    </xf>
    <xf numFmtId="0" fontId="8" fillId="6" borderId="38" xfId="0" applyFont="1" applyFill="1" applyBorder="1" applyAlignment="1" applyProtection="1">
      <alignment horizontal="center" vertical="center"/>
    </xf>
    <xf numFmtId="0" fontId="8" fillId="6" borderId="39" xfId="0" applyFont="1" applyFill="1" applyBorder="1" applyAlignment="1" applyProtection="1">
      <alignment horizontal="center" vertical="center"/>
    </xf>
    <xf numFmtId="0" fontId="8" fillId="6" borderId="51" xfId="0" applyFont="1" applyFill="1" applyBorder="1" applyAlignment="1" applyProtection="1">
      <alignment horizontal="center" vertical="center"/>
    </xf>
    <xf numFmtId="0" fontId="8" fillId="11" borderId="33" xfId="0" applyFont="1" applyFill="1" applyBorder="1" applyAlignment="1" applyProtection="1">
      <alignment horizontal="center" vertical="center"/>
    </xf>
    <xf numFmtId="0" fontId="8" fillId="11" borderId="34" xfId="0" applyFont="1" applyFill="1" applyBorder="1" applyAlignment="1" applyProtection="1">
      <alignment horizontal="center" vertical="center"/>
    </xf>
    <xf numFmtId="0" fontId="8" fillId="11" borderId="49" xfId="0" applyFont="1" applyFill="1" applyBorder="1" applyAlignment="1" applyProtection="1">
      <alignment horizontal="center" vertical="center"/>
    </xf>
    <xf numFmtId="0" fontId="8" fillId="11" borderId="38" xfId="0" applyFont="1" applyFill="1" applyBorder="1" applyAlignment="1" applyProtection="1">
      <alignment horizontal="center" vertical="center"/>
    </xf>
    <xf numFmtId="0" fontId="8" fillId="11" borderId="39" xfId="0" applyFont="1" applyFill="1" applyBorder="1" applyAlignment="1" applyProtection="1">
      <alignment horizontal="center" vertical="center"/>
    </xf>
    <xf numFmtId="0" fontId="8" fillId="11" borderId="51" xfId="0" applyFont="1" applyFill="1" applyBorder="1" applyAlignment="1" applyProtection="1">
      <alignment horizontal="center" vertical="center"/>
    </xf>
    <xf numFmtId="0" fontId="8" fillId="12" borderId="33" xfId="0" applyFont="1" applyFill="1" applyBorder="1" applyAlignment="1" applyProtection="1">
      <alignment horizontal="center" vertical="center"/>
    </xf>
    <xf numFmtId="0" fontId="8" fillId="12" borderId="34" xfId="0" applyFont="1" applyFill="1" applyBorder="1" applyAlignment="1" applyProtection="1">
      <alignment horizontal="center" vertical="center"/>
    </xf>
    <xf numFmtId="0" fontId="8" fillId="12" borderId="49" xfId="0" applyFont="1" applyFill="1" applyBorder="1" applyAlignment="1" applyProtection="1">
      <alignment horizontal="center" vertical="center"/>
    </xf>
    <xf numFmtId="0" fontId="8" fillId="12" borderId="38" xfId="0" applyFont="1" applyFill="1" applyBorder="1" applyAlignment="1" applyProtection="1">
      <alignment horizontal="center" vertical="center"/>
    </xf>
    <xf numFmtId="0" fontId="8" fillId="12" borderId="39" xfId="0" applyFont="1" applyFill="1" applyBorder="1" applyAlignment="1" applyProtection="1">
      <alignment horizontal="center" vertical="center"/>
    </xf>
    <xf numFmtId="0" fontId="8" fillId="12" borderId="51" xfId="0" applyFont="1" applyFill="1" applyBorder="1" applyAlignment="1" applyProtection="1">
      <alignment horizontal="center" vertical="center"/>
    </xf>
    <xf numFmtId="0" fontId="8" fillId="20" borderId="33" xfId="0" applyFont="1" applyFill="1" applyBorder="1" applyAlignment="1" applyProtection="1">
      <alignment horizontal="center" vertical="center"/>
    </xf>
    <xf numFmtId="0" fontId="8" fillId="20" borderId="34" xfId="0" applyFont="1" applyFill="1" applyBorder="1" applyAlignment="1" applyProtection="1">
      <alignment horizontal="center" vertical="center"/>
    </xf>
    <xf numFmtId="0" fontId="8" fillId="20" borderId="49" xfId="0" applyFont="1" applyFill="1" applyBorder="1" applyAlignment="1" applyProtection="1">
      <alignment horizontal="center" vertical="center"/>
    </xf>
    <xf numFmtId="0" fontId="0" fillId="20" borderId="36" xfId="0" applyFont="1" applyFill="1" applyBorder="1" applyAlignment="1">
      <alignment horizontal="center" vertical="center"/>
    </xf>
    <xf numFmtId="0" fontId="0" fillId="20" borderId="8" xfId="0" applyFont="1" applyFill="1" applyBorder="1" applyAlignment="1">
      <alignment horizontal="center" vertical="center"/>
    </xf>
    <xf numFmtId="0" fontId="0" fillId="20" borderId="50" xfId="0" applyFont="1" applyFill="1" applyBorder="1" applyAlignment="1">
      <alignment horizontal="center" vertical="center"/>
    </xf>
    <xf numFmtId="0" fontId="8" fillId="20" borderId="36" xfId="0" applyFont="1" applyFill="1" applyBorder="1" applyAlignment="1" applyProtection="1">
      <alignment horizontal="center" vertical="center"/>
    </xf>
    <xf numFmtId="0" fontId="8" fillId="20" borderId="8" xfId="0" applyFont="1" applyFill="1" applyBorder="1" applyAlignment="1" applyProtection="1">
      <alignment horizontal="center" vertical="center"/>
    </xf>
    <xf numFmtId="0" fontId="8" fillId="20" borderId="50" xfId="0" applyFont="1" applyFill="1" applyBorder="1" applyAlignment="1" applyProtection="1">
      <alignment horizontal="center" vertical="center"/>
    </xf>
    <xf numFmtId="0" fontId="8" fillId="20" borderId="38" xfId="0" applyFont="1" applyFill="1" applyBorder="1" applyAlignment="1" applyProtection="1">
      <alignment horizontal="center" vertical="center"/>
    </xf>
    <xf numFmtId="0" fontId="8" fillId="20" borderId="39" xfId="0" applyFont="1" applyFill="1" applyBorder="1" applyAlignment="1" applyProtection="1">
      <alignment horizontal="center" vertical="center"/>
    </xf>
    <xf numFmtId="0" fontId="8" fillId="20" borderId="51" xfId="0" applyFont="1" applyFill="1" applyBorder="1" applyAlignment="1" applyProtection="1">
      <alignment horizontal="center" vertical="center"/>
    </xf>
    <xf numFmtId="0" fontId="8" fillId="5" borderId="33" xfId="0" applyFont="1" applyFill="1" applyBorder="1" applyAlignment="1" applyProtection="1">
      <alignment horizontal="center" vertical="center"/>
    </xf>
    <xf numFmtId="0" fontId="8" fillId="5" borderId="34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 applyProtection="1">
      <alignment horizontal="center" vertical="center"/>
    </xf>
    <xf numFmtId="0" fontId="8" fillId="5" borderId="36" xfId="0" applyFont="1" applyFill="1" applyBorder="1" applyAlignment="1" applyProtection="1">
      <alignment horizontal="center" vertical="center"/>
    </xf>
    <xf numFmtId="0" fontId="8" fillId="5" borderId="8" xfId="0" applyFont="1" applyFill="1" applyBorder="1" applyAlignment="1" applyProtection="1">
      <alignment horizontal="center" vertical="center"/>
    </xf>
    <xf numFmtId="0" fontId="8" fillId="5" borderId="50" xfId="0" applyFont="1" applyFill="1" applyBorder="1" applyAlignment="1" applyProtection="1">
      <alignment horizontal="center" vertical="center"/>
    </xf>
    <xf numFmtId="0" fontId="8" fillId="5" borderId="68" xfId="0" applyFont="1" applyFill="1" applyBorder="1" applyAlignment="1" applyProtection="1">
      <alignment horizontal="center" vertical="center"/>
    </xf>
    <xf numFmtId="0" fontId="8" fillId="5" borderId="15" xfId="0" applyFont="1" applyFill="1" applyBorder="1" applyAlignment="1" applyProtection="1">
      <alignment horizontal="center" vertical="center"/>
    </xf>
    <xf numFmtId="0" fontId="8" fillId="5" borderId="69" xfId="0" applyFont="1" applyFill="1" applyBorder="1" applyAlignment="1" applyProtection="1">
      <alignment horizontal="center" vertical="center"/>
    </xf>
    <xf numFmtId="0" fontId="0" fillId="11" borderId="68" xfId="0" applyFill="1" applyBorder="1" applyAlignment="1">
      <alignment horizontal="center" vertical="center"/>
    </xf>
    <xf numFmtId="0" fontId="0" fillId="0" borderId="18" xfId="0" applyBorder="1"/>
    <xf numFmtId="0" fontId="0" fillId="0" borderId="7" xfId="0" applyBorder="1"/>
    <xf numFmtId="0" fontId="0" fillId="0" borderId="12" xfId="0" applyBorder="1"/>
    <xf numFmtId="0" fontId="0" fillId="0" borderId="20" xfId="0" applyBorder="1"/>
    <xf numFmtId="0" fontId="0" fillId="0" borderId="10" xfId="0" applyBorder="1"/>
    <xf numFmtId="0" fontId="0" fillId="0" borderId="41" xfId="0" applyBorder="1"/>
    <xf numFmtId="0" fontId="0" fillId="0" borderId="44" xfId="0" applyBorder="1"/>
    <xf numFmtId="0" fontId="0" fillId="0" borderId="27" xfId="0" applyBorder="1"/>
    <xf numFmtId="0" fontId="0" fillId="0" borderId="45" xfId="0" applyBorder="1"/>
    <xf numFmtId="0" fontId="0" fillId="0" borderId="35" xfId="0" applyBorder="1"/>
    <xf numFmtId="0" fontId="0" fillId="0" borderId="37" xfId="0" applyBorder="1"/>
    <xf numFmtId="0" fontId="0" fillId="0" borderId="42" xfId="0" applyBorder="1"/>
    <xf numFmtId="0" fontId="3" fillId="0" borderId="0" xfId="0" applyFont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8" fillId="12" borderId="71" xfId="0" applyFont="1" applyFill="1" applyBorder="1" applyAlignment="1" applyProtection="1">
      <alignment horizontal="center" vertical="center"/>
    </xf>
    <xf numFmtId="0" fontId="8" fillId="12" borderId="66" xfId="0" applyFont="1" applyFill="1" applyBorder="1" applyAlignment="1" applyProtection="1">
      <alignment horizontal="center" vertical="center"/>
    </xf>
    <xf numFmtId="0" fontId="8" fillId="12" borderId="60" xfId="0" applyFont="1" applyFill="1" applyBorder="1" applyAlignment="1" applyProtection="1">
      <alignment horizontal="center" vertical="center"/>
    </xf>
    <xf numFmtId="0" fontId="8" fillId="10" borderId="44" xfId="0" applyFont="1" applyFill="1" applyBorder="1" applyAlignment="1" applyProtection="1">
      <alignment horizontal="center" vertical="center"/>
    </xf>
    <xf numFmtId="0" fontId="8" fillId="10" borderId="9" xfId="0" applyFont="1" applyFill="1" applyBorder="1" applyAlignment="1" applyProtection="1">
      <alignment horizontal="center" vertical="center"/>
    </xf>
    <xf numFmtId="0" fontId="8" fillId="10" borderId="40" xfId="0" applyFont="1" applyFill="1" applyBorder="1" applyAlignment="1" applyProtection="1">
      <alignment horizontal="center" vertical="center"/>
    </xf>
    <xf numFmtId="20" fontId="3" fillId="0" borderId="23" xfId="0" applyNumberFormat="1" applyFont="1" applyBorder="1" applyAlignment="1">
      <alignment horizontal="center" vertical="center"/>
    </xf>
    <xf numFmtId="20" fontId="3" fillId="0" borderId="6" xfId="0" applyNumberFormat="1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24" xfId="0" applyNumberFormat="1" applyFont="1" applyBorder="1" applyAlignment="1">
      <alignment horizontal="center" vertical="center"/>
    </xf>
    <xf numFmtId="20" fontId="3" fillId="0" borderId="25" xfId="0" applyNumberFormat="1" applyFont="1" applyBorder="1" applyAlignment="1">
      <alignment horizontal="center" vertical="center"/>
    </xf>
    <xf numFmtId="20" fontId="3" fillId="0" borderId="26" xfId="0" applyNumberFormat="1" applyFont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2" borderId="46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20" borderId="46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1" borderId="48" xfId="0" applyFill="1" applyBorder="1" applyAlignment="1">
      <alignment horizontal="center" vertical="center"/>
    </xf>
    <xf numFmtId="0" fontId="0" fillId="21" borderId="17" xfId="0" applyFill="1" applyBorder="1" applyAlignment="1">
      <alignment horizontal="center" vertical="center"/>
    </xf>
    <xf numFmtId="0" fontId="0" fillId="20" borderId="48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48" xfId="0" applyFill="1" applyBorder="1" applyAlignment="1">
      <alignment horizontal="center" vertical="center" wrapText="1"/>
    </xf>
    <xf numFmtId="0" fontId="0" fillId="20" borderId="14" xfId="0" applyFill="1" applyBorder="1" applyAlignment="1">
      <alignment horizontal="center" vertical="center" wrapText="1"/>
    </xf>
    <xf numFmtId="0" fontId="0" fillId="20" borderId="17" xfId="0" applyFill="1" applyBorder="1" applyAlignment="1">
      <alignment horizontal="center" vertical="center" wrapText="1"/>
    </xf>
    <xf numFmtId="0" fontId="0" fillId="5" borderId="48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13" borderId="52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0" fillId="13" borderId="55" xfId="0" applyFill="1" applyBorder="1" applyAlignment="1">
      <alignment horizontal="center" vertical="center"/>
    </xf>
    <xf numFmtId="0" fontId="0" fillId="13" borderId="53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56" xfId="0" applyFill="1" applyBorder="1" applyAlignment="1">
      <alignment horizontal="center" vertical="center"/>
    </xf>
    <xf numFmtId="0" fontId="0" fillId="13" borderId="54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3" borderId="57" xfId="0" applyFill="1" applyBorder="1" applyAlignment="1">
      <alignment horizontal="center" vertical="center"/>
    </xf>
    <xf numFmtId="0" fontId="0" fillId="18" borderId="52" xfId="0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/>
    </xf>
    <xf numFmtId="0" fontId="0" fillId="18" borderId="55" xfId="0" applyFill="1" applyBorder="1" applyAlignment="1">
      <alignment horizontal="center" vertical="center"/>
    </xf>
    <xf numFmtId="0" fontId="0" fillId="18" borderId="53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56" xfId="0" applyFill="1" applyBorder="1" applyAlignment="1">
      <alignment horizontal="center" vertical="center"/>
    </xf>
    <xf numFmtId="0" fontId="0" fillId="18" borderId="54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57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0" fillId="17" borderId="55" xfId="0" applyFill="1" applyBorder="1" applyAlignment="1">
      <alignment horizontal="center" vertical="center"/>
    </xf>
    <xf numFmtId="0" fontId="0" fillId="17" borderId="56" xfId="0" applyFill="1" applyBorder="1" applyAlignment="1">
      <alignment horizontal="center" vertical="center"/>
    </xf>
    <xf numFmtId="0" fontId="0" fillId="17" borderId="57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17" borderId="25" xfId="0" applyFill="1" applyBorder="1" applyAlignment="1">
      <alignment horizontal="center" vertical="center" wrapText="1"/>
    </xf>
    <xf numFmtId="0" fontId="0" fillId="17" borderId="0" xfId="0" applyFill="1" applyBorder="1" applyAlignment="1">
      <alignment horizontal="center" vertical="center" wrapText="1"/>
    </xf>
    <xf numFmtId="0" fontId="0" fillId="11" borderId="27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3" borderId="52" xfId="0" applyFill="1" applyBorder="1" applyAlignment="1">
      <alignment horizontal="center" vertical="center" wrapText="1"/>
    </xf>
    <xf numFmtId="0" fontId="0" fillId="13" borderId="25" xfId="0" applyFill="1" applyBorder="1" applyAlignment="1">
      <alignment horizontal="center" vertical="center" wrapText="1"/>
    </xf>
    <xf numFmtId="0" fontId="0" fillId="13" borderId="55" xfId="0" applyFill="1" applyBorder="1" applyAlignment="1">
      <alignment horizontal="center" vertical="center" wrapText="1"/>
    </xf>
    <xf numFmtId="0" fontId="0" fillId="13" borderId="53" xfId="0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0" fillId="13" borderId="56" xfId="0" applyFill="1" applyBorder="1" applyAlignment="1">
      <alignment horizontal="center" vertical="center" wrapText="1"/>
    </xf>
    <xf numFmtId="0" fontId="0" fillId="13" borderId="54" xfId="0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 vertical="center" wrapText="1"/>
    </xf>
    <xf numFmtId="0" fontId="0" fillId="13" borderId="57" xfId="0" applyFill="1" applyBorder="1" applyAlignment="1">
      <alignment horizontal="center" vertical="center" wrapText="1"/>
    </xf>
    <xf numFmtId="0" fontId="0" fillId="18" borderId="52" xfId="0" applyFill="1" applyBorder="1" applyAlignment="1">
      <alignment horizontal="center" vertical="center" wrapText="1"/>
    </xf>
    <xf numFmtId="0" fontId="0" fillId="18" borderId="25" xfId="0" applyFill="1" applyBorder="1" applyAlignment="1">
      <alignment horizontal="center" vertical="center" wrapText="1"/>
    </xf>
    <xf numFmtId="0" fontId="0" fillId="18" borderId="55" xfId="0" applyFill="1" applyBorder="1" applyAlignment="1">
      <alignment horizontal="center" vertical="center" wrapText="1"/>
    </xf>
    <xf numFmtId="0" fontId="0" fillId="18" borderId="53" xfId="0" applyFill="1" applyBorder="1" applyAlignment="1">
      <alignment horizontal="center" vertical="center" wrapText="1"/>
    </xf>
    <xf numFmtId="0" fontId="0" fillId="18" borderId="0" xfId="0" applyFill="1" applyBorder="1" applyAlignment="1">
      <alignment horizontal="center" vertical="center" wrapText="1"/>
    </xf>
    <xf numFmtId="0" fontId="0" fillId="18" borderId="56" xfId="0" applyFill="1" applyBorder="1" applyAlignment="1">
      <alignment horizontal="center" vertical="center" wrapText="1"/>
    </xf>
    <xf numFmtId="0" fontId="0" fillId="18" borderId="54" xfId="0" applyFill="1" applyBorder="1" applyAlignment="1">
      <alignment horizontal="center" vertical="center" wrapText="1"/>
    </xf>
    <xf numFmtId="0" fontId="0" fillId="18" borderId="31" xfId="0" applyFill="1" applyBorder="1" applyAlignment="1">
      <alignment horizontal="center" vertical="center" wrapText="1"/>
    </xf>
    <xf numFmtId="0" fontId="0" fillId="18" borderId="57" xfId="0" applyFill="1" applyBorder="1" applyAlignment="1">
      <alignment horizontal="center" vertical="center" wrapText="1"/>
    </xf>
    <xf numFmtId="0" fontId="0" fillId="18" borderId="44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37" xfId="0" applyFill="1" applyBorder="1" applyAlignment="1">
      <alignment horizontal="center" vertical="center"/>
    </xf>
    <xf numFmtId="0" fontId="0" fillId="18" borderId="45" xfId="0" applyFill="1" applyBorder="1" applyAlignment="1">
      <alignment horizontal="center" vertical="center"/>
    </xf>
    <xf numFmtId="0" fontId="0" fillId="18" borderId="41" xfId="0" applyFill="1" applyBorder="1" applyAlignment="1">
      <alignment horizontal="center" vertical="center"/>
    </xf>
    <xf numFmtId="0" fontId="0" fillId="18" borderId="42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22" borderId="45" xfId="0" applyFill="1" applyBorder="1" applyAlignment="1">
      <alignment horizontal="center" vertical="center"/>
    </xf>
    <xf numFmtId="0" fontId="0" fillId="22" borderId="41" xfId="0" applyFill="1" applyBorder="1" applyAlignment="1">
      <alignment horizontal="center" vertical="center"/>
    </xf>
    <xf numFmtId="0" fontId="0" fillId="22" borderId="42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37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37" xfId="0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37" xfId="0" applyFill="1" applyBorder="1" applyAlignment="1">
      <alignment horizontal="center" vertical="center"/>
    </xf>
    <xf numFmtId="0" fontId="0" fillId="20" borderId="45" xfId="0" applyFill="1" applyBorder="1" applyAlignment="1">
      <alignment horizontal="center" vertical="center"/>
    </xf>
    <xf numFmtId="0" fontId="0" fillId="20" borderId="41" xfId="0" applyFill="1" applyBorder="1" applyAlignment="1">
      <alignment horizontal="center" vertical="center"/>
    </xf>
    <xf numFmtId="0" fontId="0" fillId="20" borderId="42" xfId="0" applyFill="1" applyBorder="1" applyAlignment="1">
      <alignment horizontal="center" vertical="center"/>
    </xf>
    <xf numFmtId="0" fontId="0" fillId="12" borderId="48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0" fillId="12" borderId="48" xfId="0" applyFill="1" applyBorder="1" applyAlignment="1">
      <alignment horizontal="center" vertical="center" wrapText="1"/>
    </xf>
    <xf numFmtId="0" fontId="0" fillId="12" borderId="17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/>
    </xf>
    <xf numFmtId="0" fontId="0" fillId="23" borderId="33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49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3" borderId="8" xfId="0" applyFill="1" applyBorder="1" applyAlignment="1">
      <alignment horizontal="center" vertical="center"/>
    </xf>
    <xf numFmtId="0" fontId="0" fillId="23" borderId="50" xfId="0" applyFill="1" applyBorder="1" applyAlignment="1">
      <alignment horizontal="center" vertical="center"/>
    </xf>
    <xf numFmtId="0" fontId="0" fillId="23" borderId="38" xfId="0" applyFill="1" applyBorder="1" applyAlignment="1">
      <alignment horizontal="center" vertical="center"/>
    </xf>
    <xf numFmtId="0" fontId="0" fillId="23" borderId="39" xfId="0" applyFill="1" applyBorder="1" applyAlignment="1">
      <alignment horizontal="center" vertical="center"/>
    </xf>
    <xf numFmtId="0" fontId="0" fillId="23" borderId="51" xfId="0" applyFill="1" applyBorder="1" applyAlignment="1">
      <alignment horizontal="center" vertical="center"/>
    </xf>
    <xf numFmtId="0" fontId="0" fillId="23" borderId="52" xfId="0" applyFill="1" applyBorder="1" applyAlignment="1">
      <alignment horizontal="center" vertical="center"/>
    </xf>
    <xf numFmtId="0" fontId="0" fillId="23" borderId="53" xfId="0" applyFill="1" applyBorder="1" applyAlignment="1">
      <alignment horizontal="center" vertical="center"/>
    </xf>
    <xf numFmtId="0" fontId="0" fillId="23" borderId="54" xfId="0" applyFill="1" applyBorder="1" applyAlignment="1">
      <alignment horizontal="center" vertical="center"/>
    </xf>
    <xf numFmtId="0" fontId="0" fillId="26" borderId="52" xfId="0" applyFill="1" applyBorder="1" applyAlignment="1">
      <alignment horizontal="center" vertical="center"/>
    </xf>
    <xf numFmtId="0" fontId="0" fillId="26" borderId="25" xfId="0" applyFill="1" applyBorder="1" applyAlignment="1">
      <alignment horizontal="center" vertical="center"/>
    </xf>
    <xf numFmtId="0" fontId="0" fillId="26" borderId="53" xfId="0" applyFill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0" fillId="26" borderId="54" xfId="0" applyFill="1" applyBorder="1" applyAlignment="1">
      <alignment horizontal="center" vertical="center"/>
    </xf>
    <xf numFmtId="0" fontId="0" fillId="26" borderId="31" xfId="0" applyFill="1" applyBorder="1" applyAlignment="1">
      <alignment horizontal="center" vertical="center"/>
    </xf>
    <xf numFmtId="0" fontId="0" fillId="26" borderId="33" xfId="0" applyFill="1" applyBorder="1" applyAlignment="1">
      <alignment horizontal="center" vertical="center"/>
    </xf>
    <xf numFmtId="0" fontId="0" fillId="26" borderId="49" xfId="0" applyFill="1" applyBorder="1" applyAlignment="1">
      <alignment horizontal="center" vertical="center"/>
    </xf>
    <xf numFmtId="0" fontId="0" fillId="26" borderId="36" xfId="0" applyFill="1" applyBorder="1" applyAlignment="1">
      <alignment horizontal="center" vertical="center"/>
    </xf>
    <xf numFmtId="0" fontId="0" fillId="26" borderId="50" xfId="0" applyFill="1" applyBorder="1" applyAlignment="1">
      <alignment horizontal="center" vertical="center"/>
    </xf>
    <xf numFmtId="0" fontId="0" fillId="26" borderId="38" xfId="0" applyFill="1" applyBorder="1" applyAlignment="1">
      <alignment horizontal="center" vertical="center"/>
    </xf>
    <xf numFmtId="0" fontId="0" fillId="26" borderId="51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6" borderId="4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" borderId="71" xfId="0" applyFill="1" applyBorder="1" applyAlignment="1">
      <alignment horizontal="center" vertical="center"/>
    </xf>
    <xf numFmtId="0" fontId="0" fillId="2" borderId="6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1" borderId="33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21" borderId="49" xfId="0" applyFill="1" applyBorder="1" applyAlignment="1">
      <alignment horizontal="center" vertical="center"/>
    </xf>
    <xf numFmtId="0" fontId="0" fillId="21" borderId="38" xfId="0" applyFill="1" applyBorder="1" applyAlignment="1">
      <alignment horizontal="center" vertical="center"/>
    </xf>
    <xf numFmtId="0" fontId="0" fillId="21" borderId="39" xfId="0" applyFill="1" applyBorder="1" applyAlignment="1">
      <alignment horizontal="center" vertical="center"/>
    </xf>
    <xf numFmtId="0" fontId="0" fillId="21" borderId="51" xfId="0" applyFill="1" applyBorder="1" applyAlignment="1">
      <alignment horizontal="center" vertical="center"/>
    </xf>
    <xf numFmtId="0" fontId="0" fillId="21" borderId="52" xfId="0" applyFill="1" applyBorder="1" applyAlignment="1">
      <alignment horizontal="center" vertical="center"/>
    </xf>
    <xf numFmtId="0" fontId="0" fillId="21" borderId="25" xfId="0" applyFill="1" applyBorder="1" applyAlignment="1">
      <alignment horizontal="center" vertical="center"/>
    </xf>
    <xf numFmtId="0" fontId="0" fillId="21" borderId="54" xfId="0" applyFill="1" applyBorder="1" applyAlignment="1">
      <alignment horizontal="center" vertical="center"/>
    </xf>
    <xf numFmtId="0" fontId="0" fillId="21" borderId="31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4" borderId="36" xfId="0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38" xfId="0" applyFill="1" applyBorder="1" applyAlignment="1">
      <alignment horizontal="center" vertical="center"/>
    </xf>
    <xf numFmtId="0" fontId="0" fillId="24" borderId="39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24" borderId="18" xfId="0" applyFont="1" applyFill="1" applyBorder="1" applyAlignment="1">
      <alignment horizontal="center" vertical="center"/>
    </xf>
    <xf numFmtId="0" fontId="0" fillId="24" borderId="7" xfId="0" applyFont="1" applyFill="1" applyBorder="1" applyAlignment="1">
      <alignment horizontal="center" vertical="center"/>
    </xf>
    <xf numFmtId="0" fontId="0" fillId="24" borderId="12" xfId="0" applyFont="1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24" borderId="33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0" fillId="21" borderId="18" xfId="0" applyFont="1" applyFill="1" applyBorder="1" applyAlignment="1">
      <alignment horizontal="center" vertical="center"/>
    </xf>
    <xf numFmtId="0" fontId="0" fillId="21" borderId="12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11" borderId="66" xfId="0" applyFill="1" applyBorder="1" applyAlignment="1">
      <alignment horizontal="center" vertical="center"/>
    </xf>
    <xf numFmtId="0" fontId="0" fillId="11" borderId="67" xfId="0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39" xfId="0" applyFill="1" applyBorder="1" applyAlignment="1">
      <alignment horizontal="center" vertical="center"/>
    </xf>
    <xf numFmtId="0" fontId="0" fillId="22" borderId="4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4" borderId="18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24" borderId="12" xfId="0" applyFill="1" applyBorder="1" applyAlignment="1">
      <alignment horizontal="center" vertical="center"/>
    </xf>
    <xf numFmtId="0" fontId="0" fillId="12" borderId="18" xfId="0" applyFont="1" applyFill="1" applyBorder="1" applyAlignment="1">
      <alignment horizontal="center" vertical="center"/>
    </xf>
    <xf numFmtId="0" fontId="0" fillId="12" borderId="12" xfId="0" applyFont="1" applyFill="1" applyBorder="1" applyAlignment="1">
      <alignment horizontal="center" vertical="center"/>
    </xf>
    <xf numFmtId="0" fontId="0" fillId="21" borderId="33" xfId="0" applyFont="1" applyFill="1" applyBorder="1" applyAlignment="1">
      <alignment horizontal="center" vertical="center"/>
    </xf>
    <xf numFmtId="0" fontId="0" fillId="21" borderId="34" xfId="0" applyFont="1" applyFill="1" applyBorder="1" applyAlignment="1">
      <alignment horizontal="center" vertical="center"/>
    </xf>
    <xf numFmtId="0" fontId="0" fillId="21" borderId="49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1" borderId="51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0" fillId="13" borderId="48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25" borderId="52" xfId="0" applyFill="1" applyBorder="1" applyAlignment="1">
      <alignment horizontal="center" vertical="center"/>
    </xf>
    <xf numFmtId="0" fontId="0" fillId="25" borderId="55" xfId="0" applyFill="1" applyBorder="1" applyAlignment="1">
      <alignment horizontal="center" vertical="center"/>
    </xf>
    <xf numFmtId="0" fontId="0" fillId="25" borderId="53" xfId="0" applyFill="1" applyBorder="1" applyAlignment="1">
      <alignment horizontal="center" vertical="center"/>
    </xf>
    <xf numFmtId="0" fontId="0" fillId="25" borderId="56" xfId="0" applyFill="1" applyBorder="1" applyAlignment="1">
      <alignment horizontal="center" vertical="center"/>
    </xf>
    <xf numFmtId="0" fontId="0" fillId="25" borderId="54" xfId="0" applyFill="1" applyBorder="1" applyAlignment="1">
      <alignment horizontal="center" vertical="center"/>
    </xf>
    <xf numFmtId="0" fontId="0" fillId="25" borderId="57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2" borderId="46" xfId="0" applyFont="1" applyFill="1" applyBorder="1" applyAlignment="1">
      <alignment horizontal="center" vertical="center"/>
    </xf>
    <xf numFmtId="0" fontId="0" fillId="14" borderId="48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25" borderId="48" xfId="0" applyFill="1" applyBorder="1" applyAlignment="1">
      <alignment horizontal="center" vertical="center"/>
    </xf>
    <xf numFmtId="0" fontId="0" fillId="25" borderId="14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/>
    </xf>
    <xf numFmtId="0" fontId="0" fillId="6" borderId="37" xfId="0" applyFont="1" applyFill="1" applyBorder="1" applyAlignment="1">
      <alignment horizontal="center" vertical="center"/>
    </xf>
    <xf numFmtId="0" fontId="0" fillId="6" borderId="40" xfId="0" applyFont="1" applyFill="1" applyBorder="1" applyAlignment="1">
      <alignment horizontal="center" vertical="center"/>
    </xf>
    <xf numFmtId="0" fontId="0" fillId="6" borderId="42" xfId="0" applyFont="1" applyFill="1" applyBorder="1" applyAlignment="1">
      <alignment horizontal="center" vertical="center"/>
    </xf>
    <xf numFmtId="0" fontId="0" fillId="11" borderId="19" xfId="0" applyFont="1" applyFill="1" applyBorder="1" applyAlignment="1">
      <alignment horizontal="center" vertical="center"/>
    </xf>
    <xf numFmtId="0" fontId="0" fillId="11" borderId="35" xfId="0" applyFont="1" applyFill="1" applyBorder="1" applyAlignment="1">
      <alignment horizontal="center" vertical="center"/>
    </xf>
    <xf numFmtId="0" fontId="0" fillId="11" borderId="40" xfId="0" applyFont="1" applyFill="1" applyBorder="1" applyAlignment="1">
      <alignment horizontal="center" vertical="center"/>
    </xf>
    <xf numFmtId="0" fontId="0" fillId="11" borderId="42" xfId="0" applyFont="1" applyFill="1" applyBorder="1" applyAlignment="1">
      <alignment horizontal="center" vertical="center"/>
    </xf>
    <xf numFmtId="0" fontId="0" fillId="12" borderId="44" xfId="0" applyFont="1" applyFill="1" applyBorder="1" applyAlignment="1">
      <alignment horizontal="center" vertical="center"/>
    </xf>
    <xf numFmtId="0" fontId="0" fillId="12" borderId="21" xfId="0" applyFont="1" applyFill="1" applyBorder="1" applyAlignment="1">
      <alignment horizontal="center" vertical="center"/>
    </xf>
    <xf numFmtId="0" fontId="0" fillId="21" borderId="53" xfId="0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0" fillId="21" borderId="68" xfId="0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21" borderId="69" xfId="0" applyFill="1" applyBorder="1" applyAlignment="1">
      <alignment horizontal="center" vertical="center"/>
    </xf>
    <xf numFmtId="0" fontId="0" fillId="21" borderId="46" xfId="0" applyFont="1" applyFill="1" applyBorder="1" applyAlignment="1">
      <alignment horizontal="center" vertical="center"/>
    </xf>
    <xf numFmtId="0" fontId="0" fillId="11" borderId="61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26" borderId="55" xfId="0" applyFill="1" applyBorder="1" applyAlignment="1">
      <alignment horizontal="center" vertical="center"/>
    </xf>
    <xf numFmtId="0" fontId="0" fillId="26" borderId="56" xfId="0" applyFill="1" applyBorder="1" applyAlignment="1">
      <alignment horizontal="center" vertical="center"/>
    </xf>
    <xf numFmtId="0" fontId="0" fillId="26" borderId="57" xfId="0" applyFill="1" applyBorder="1" applyAlignment="1">
      <alignment horizontal="center" vertical="center"/>
    </xf>
    <xf numFmtId="0" fontId="0" fillId="24" borderId="48" xfId="0" applyFont="1" applyFill="1" applyBorder="1" applyAlignment="1">
      <alignment horizontal="center" vertical="center"/>
    </xf>
    <xf numFmtId="0" fontId="0" fillId="24" borderId="14" xfId="0" applyFont="1" applyFill="1" applyBorder="1" applyAlignment="1">
      <alignment horizontal="center" vertical="center"/>
    </xf>
    <xf numFmtId="0" fontId="0" fillId="24" borderId="17" xfId="0" applyFont="1" applyFill="1" applyBorder="1" applyAlignment="1">
      <alignment horizontal="center" vertical="center"/>
    </xf>
    <xf numFmtId="0" fontId="0" fillId="22" borderId="67" xfId="0" applyFill="1" applyBorder="1" applyAlignment="1">
      <alignment horizontal="center" vertical="center"/>
    </xf>
    <xf numFmtId="0" fontId="0" fillId="22" borderId="61" xfId="0" applyFill="1" applyBorder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0" fillId="23" borderId="56" xfId="0" applyFill="1" applyBorder="1" applyAlignment="1">
      <alignment horizontal="center" vertical="center"/>
    </xf>
    <xf numFmtId="0" fontId="0" fillId="23" borderId="31" xfId="0" applyFill="1" applyBorder="1" applyAlignment="1">
      <alignment horizontal="center" vertical="center"/>
    </xf>
    <xf numFmtId="0" fontId="0" fillId="23" borderId="57" xfId="0" applyFill="1" applyBorder="1" applyAlignment="1">
      <alignment horizontal="center" vertical="center"/>
    </xf>
    <xf numFmtId="0" fontId="0" fillId="10" borderId="44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45" xfId="0" applyFont="1" applyFill="1" applyBorder="1" applyAlignment="1">
      <alignment horizontal="center" vertical="center"/>
    </xf>
    <xf numFmtId="0" fontId="0" fillId="10" borderId="43" xfId="0" applyFont="1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0" fillId="6" borderId="35" xfId="0" applyFont="1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12" borderId="68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14" borderId="52" xfId="0" applyFill="1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0" fillId="14" borderId="55" xfId="0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4" borderId="57" xfId="0" applyFill="1" applyBorder="1" applyAlignment="1">
      <alignment horizontal="center" vertical="center"/>
    </xf>
    <xf numFmtId="0" fontId="0" fillId="25" borderId="52" xfId="0" applyFont="1" applyFill="1" applyBorder="1" applyAlignment="1">
      <alignment horizontal="center" vertical="center"/>
    </xf>
    <xf numFmtId="0" fontId="0" fillId="25" borderId="55" xfId="0" applyFont="1" applyFill="1" applyBorder="1" applyAlignment="1">
      <alignment horizontal="center" vertical="center"/>
    </xf>
    <xf numFmtId="0" fontId="0" fillId="25" borderId="53" xfId="0" applyFont="1" applyFill="1" applyBorder="1" applyAlignment="1">
      <alignment horizontal="center" vertical="center"/>
    </xf>
    <xf numFmtId="0" fontId="0" fillId="25" borderId="56" xfId="0" applyFont="1" applyFill="1" applyBorder="1" applyAlignment="1">
      <alignment horizontal="center" vertical="center"/>
    </xf>
    <xf numFmtId="0" fontId="0" fillId="25" borderId="54" xfId="0" applyFont="1" applyFill="1" applyBorder="1" applyAlignment="1">
      <alignment horizontal="center" vertical="center"/>
    </xf>
    <xf numFmtId="0" fontId="0" fillId="25" borderId="57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6" borderId="48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3" borderId="48" xfId="0" applyFill="1" applyBorder="1" applyAlignment="1">
      <alignment horizontal="center" vertical="center"/>
    </xf>
    <xf numFmtId="0" fontId="0" fillId="24" borderId="48" xfId="0" applyFill="1" applyBorder="1" applyAlignment="1">
      <alignment horizontal="center" vertical="center"/>
    </xf>
    <xf numFmtId="0" fontId="0" fillId="24" borderId="14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0" fontId="0" fillId="21" borderId="68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69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38" xfId="0" applyFont="1" applyFill="1" applyBorder="1" applyAlignment="1">
      <alignment horizontal="center" vertical="center"/>
    </xf>
    <xf numFmtId="0" fontId="0" fillId="10" borderId="39" xfId="0" applyFont="1" applyFill="1" applyBorder="1" applyAlignment="1">
      <alignment horizontal="center" vertical="center"/>
    </xf>
    <xf numFmtId="0" fontId="0" fillId="10" borderId="33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25" borderId="25" xfId="0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25" borderId="31" xfId="0" applyFill="1" applyBorder="1" applyAlignment="1">
      <alignment horizontal="center" vertical="center"/>
    </xf>
    <xf numFmtId="0" fontId="0" fillId="6" borderId="34" xfId="0" applyFont="1" applyFill="1" applyBorder="1" applyAlignment="1">
      <alignment horizontal="center" vertical="center"/>
    </xf>
    <xf numFmtId="0" fontId="0" fillId="25" borderId="25" xfId="0" applyFont="1" applyFill="1" applyBorder="1" applyAlignment="1">
      <alignment horizontal="center" vertical="center"/>
    </xf>
    <xf numFmtId="0" fontId="0" fillId="25" borderId="0" xfId="0" applyFont="1" applyFill="1" applyBorder="1" applyAlignment="1">
      <alignment horizontal="center" vertical="center"/>
    </xf>
    <xf numFmtId="0" fontId="0" fillId="25" borderId="31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47" xfId="0" applyFont="1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51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49" xfId="0" applyFont="1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72" xfId="0" applyFill="1" applyBorder="1" applyAlignment="1">
      <alignment horizontal="center" vertical="center"/>
    </xf>
    <xf numFmtId="0" fontId="0" fillId="21" borderId="35" xfId="0" applyFont="1" applyFill="1" applyBorder="1" applyAlignment="1">
      <alignment horizontal="center" vertical="center"/>
    </xf>
    <xf numFmtId="0" fontId="0" fillId="21" borderId="47" xfId="0" applyFont="1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62" xfId="0" applyFill="1" applyBorder="1" applyAlignment="1">
      <alignment horizontal="center" vertical="center"/>
    </xf>
    <xf numFmtId="0" fontId="0" fillId="22" borderId="72" xfId="0" applyFill="1" applyBorder="1" applyAlignment="1">
      <alignment horizontal="center" vertical="center"/>
    </xf>
    <xf numFmtId="0" fontId="0" fillId="22" borderId="47" xfId="0" applyFill="1" applyBorder="1" applyAlignment="1">
      <alignment horizontal="center" vertical="center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Normal 2" xfId="5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8BA0"/>
      <color rgb="FFFFAEFF"/>
      <color rgb="FFF65E62"/>
      <color rgb="FFFE433B"/>
      <color rgb="FFF78DEF"/>
      <color rgb="FFE542DE"/>
      <color rgb="FF00C3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d%20Activity%20Youn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4"/>
    </sheetNames>
    <sheetDataSet>
      <sheetData sheetId="0"/>
      <sheetData sheetId="1">
        <row r="4">
          <cell r="C4" t="str">
            <v>Challenge Course</v>
          </cell>
          <cell r="D4" t="str">
            <v>BYG</v>
          </cell>
          <cell r="E4" t="str">
            <v>OLS</v>
          </cell>
          <cell r="F4" t="str">
            <v>Gaga</v>
          </cell>
          <cell r="G4" t="str">
            <v>Tree Climbing</v>
          </cell>
          <cell r="H4" t="str">
            <v>Drama</v>
          </cell>
        </row>
        <row r="5">
          <cell r="C5" t="str">
            <v>Soccer</v>
          </cell>
          <cell r="D5" t="str">
            <v>Challenge Course</v>
          </cell>
          <cell r="E5" t="str">
            <v>Dance</v>
          </cell>
          <cell r="F5" t="str">
            <v>Archery</v>
          </cell>
          <cell r="G5" t="str">
            <v>Tennis</v>
          </cell>
          <cell r="H5" t="str">
            <v>Tree Climbing</v>
          </cell>
        </row>
        <row r="6">
          <cell r="C6" t="str">
            <v>Arts and Crafts</v>
          </cell>
          <cell r="D6" t="str">
            <v>Tennis</v>
          </cell>
          <cell r="E6" t="str">
            <v>Volleyball</v>
          </cell>
          <cell r="F6" t="str">
            <v>Drama</v>
          </cell>
          <cell r="G6" t="str">
            <v>Putt Putt</v>
          </cell>
          <cell r="H6" t="str">
            <v>Fishing</v>
          </cell>
        </row>
        <row r="7">
          <cell r="C7" t="str">
            <v>Tree Climbing</v>
          </cell>
          <cell r="D7" t="str">
            <v>Soccer</v>
          </cell>
          <cell r="E7" t="str">
            <v>Arts and Crafts</v>
          </cell>
          <cell r="F7" t="str">
            <v>Volleyball</v>
          </cell>
          <cell r="G7" t="str">
            <v>OLS</v>
          </cell>
          <cell r="H7" t="str">
            <v>Cheer</v>
          </cell>
        </row>
        <row r="8">
          <cell r="C8" t="str">
            <v>Tennis</v>
          </cell>
          <cell r="D8" t="str">
            <v>Gaga</v>
          </cell>
          <cell r="E8" t="str">
            <v>Challenge Course</v>
          </cell>
          <cell r="F8" t="str">
            <v>OLS</v>
          </cell>
          <cell r="G8" t="str">
            <v>BYG</v>
          </cell>
          <cell r="H8" t="str">
            <v>Arts and Crafts</v>
          </cell>
        </row>
        <row r="9">
          <cell r="C9" t="str">
            <v>Volleyball</v>
          </cell>
          <cell r="D9" t="str">
            <v>Tree Climbing</v>
          </cell>
          <cell r="E9" t="str">
            <v>Tennis</v>
          </cell>
          <cell r="F9" t="str">
            <v>Dance</v>
          </cell>
          <cell r="G9" t="str">
            <v>Gaga</v>
          </cell>
          <cell r="H9" t="str">
            <v>Athletic Conditioning</v>
          </cell>
        </row>
        <row r="10">
          <cell r="C10" t="str">
            <v>Riflery</v>
          </cell>
          <cell r="D10" t="str">
            <v>Basketball</v>
          </cell>
          <cell r="E10" t="str">
            <v>Disc Golf</v>
          </cell>
          <cell r="F10" t="str">
            <v>Fishing</v>
          </cell>
          <cell r="G10" t="str">
            <v>Flag Football</v>
          </cell>
          <cell r="H10" t="str">
            <v>BYG</v>
          </cell>
        </row>
        <row r="11">
          <cell r="C11" t="str">
            <v>Baseball</v>
          </cell>
          <cell r="D11" t="str">
            <v>Basketball</v>
          </cell>
          <cell r="E11" t="str">
            <v>Flag Football</v>
          </cell>
          <cell r="F11" t="str">
            <v>Challenge Course</v>
          </cell>
          <cell r="G11" t="str">
            <v>Archery</v>
          </cell>
          <cell r="H11" t="str">
            <v>Riflery</v>
          </cell>
        </row>
        <row r="12">
          <cell r="C12" t="str">
            <v>Archery</v>
          </cell>
          <cell r="D12" t="str">
            <v>Fishing</v>
          </cell>
          <cell r="E12" t="str">
            <v>Basketball</v>
          </cell>
          <cell r="F12" t="str">
            <v>Soccer</v>
          </cell>
          <cell r="G12" t="str">
            <v>Flag Football</v>
          </cell>
          <cell r="H12" t="str">
            <v>OLS</v>
          </cell>
        </row>
        <row r="13">
          <cell r="C13" t="str">
            <v>Basketball</v>
          </cell>
          <cell r="D13" t="str">
            <v>Flag Football</v>
          </cell>
          <cell r="E13" t="str">
            <v>BYG</v>
          </cell>
          <cell r="F13" t="str">
            <v>Baseball</v>
          </cell>
          <cell r="G13" t="str">
            <v>Ultimate</v>
          </cell>
          <cell r="H13" t="str">
            <v>Soccer</v>
          </cell>
        </row>
        <row r="14">
          <cell r="C14" t="str">
            <v>Gaga</v>
          </cell>
          <cell r="D14" t="str">
            <v>Putt Putt</v>
          </cell>
          <cell r="E14" t="str">
            <v>Riflery</v>
          </cell>
          <cell r="F14" t="str">
            <v>BYG</v>
          </cell>
          <cell r="G14" t="str">
            <v>Fishing</v>
          </cell>
          <cell r="H14" t="str">
            <v>Challenge Course</v>
          </cell>
        </row>
        <row r="15">
          <cell r="C15" t="str">
            <v>Athletic Conditioning</v>
          </cell>
          <cell r="D15" t="str">
            <v>Disc Golf</v>
          </cell>
          <cell r="E15" t="str">
            <v>Fishing</v>
          </cell>
          <cell r="F15" t="str">
            <v>Tennis</v>
          </cell>
          <cell r="G15" t="str">
            <v>Soccer</v>
          </cell>
          <cell r="H15" t="str">
            <v>Tennis</v>
          </cell>
        </row>
        <row r="16">
          <cell r="C16" t="str">
            <v>Flag Football</v>
          </cell>
          <cell r="D16" t="str">
            <v>Archery</v>
          </cell>
          <cell r="E16" t="str">
            <v>Baseball</v>
          </cell>
          <cell r="F16" t="str">
            <v>Tree Climbing</v>
          </cell>
          <cell r="G16" t="str">
            <v>Riflery</v>
          </cell>
          <cell r="H16" t="str">
            <v>Putt putt</v>
          </cell>
        </row>
        <row r="17">
          <cell r="C17" t="str">
            <v>Fishing</v>
          </cell>
          <cell r="D17" t="str">
            <v>Athletic Conditioning</v>
          </cell>
          <cell r="E17" t="str">
            <v>Soccer</v>
          </cell>
          <cell r="H17" t="str">
            <v>Ultimate</v>
          </cell>
        </row>
        <row r="18">
          <cell r="C18" t="str">
            <v>OLS</v>
          </cell>
          <cell r="D18" t="str">
            <v>Dance</v>
          </cell>
          <cell r="E18" t="str">
            <v>Archery</v>
          </cell>
          <cell r="F18" t="str">
            <v>Arts and Crafts</v>
          </cell>
          <cell r="G18" t="str">
            <v>Challenge Course</v>
          </cell>
          <cell r="H18" t="str">
            <v>Gaga</v>
          </cell>
        </row>
        <row r="19">
          <cell r="C19" t="str">
            <v>BYG</v>
          </cell>
          <cell r="D19" t="str">
            <v>Riflery</v>
          </cell>
          <cell r="E19" t="str">
            <v>Tree Climbing</v>
          </cell>
          <cell r="F19" t="str">
            <v>Soccer</v>
          </cell>
          <cell r="G19" t="str">
            <v>Athletic Conditioning</v>
          </cell>
          <cell r="H19" t="str">
            <v>Archery</v>
          </cell>
        </row>
      </sheetData>
      <sheetData sheetId="2">
        <row r="4">
          <cell r="C4" t="str">
            <v>Gaga</v>
          </cell>
          <cell r="D4" t="str">
            <v>OLS</v>
          </cell>
          <cell r="E4" t="str">
            <v>Soccer</v>
          </cell>
          <cell r="F4" t="str">
            <v>Challenge Course</v>
          </cell>
          <cell r="G4" t="str">
            <v>Tennis</v>
          </cell>
          <cell r="H4" t="str">
            <v>Archery</v>
          </cell>
        </row>
        <row r="5">
          <cell r="C5" t="str">
            <v>Flag Football</v>
          </cell>
          <cell r="D5" t="str">
            <v>Disc Golf</v>
          </cell>
          <cell r="E5" t="str">
            <v>Basketball</v>
          </cell>
          <cell r="F5" t="str">
            <v>Tree Climbing</v>
          </cell>
          <cell r="G5" t="str">
            <v>Riflery</v>
          </cell>
          <cell r="H5" t="str">
            <v>OLS</v>
          </cell>
        </row>
        <row r="6">
          <cell r="C6" t="str">
            <v>Tennis</v>
          </cell>
          <cell r="D6" t="str">
            <v>Arts and Crafts</v>
          </cell>
          <cell r="E6" t="str">
            <v>Gaga</v>
          </cell>
          <cell r="F6" t="str">
            <v>Softball</v>
          </cell>
          <cell r="G6" t="str">
            <v>Archery</v>
          </cell>
          <cell r="H6" t="str">
            <v>Riflery</v>
          </cell>
        </row>
        <row r="7">
          <cell r="C7" t="str">
            <v>OLS</v>
          </cell>
          <cell r="D7" t="str">
            <v>Riflery</v>
          </cell>
          <cell r="E7" t="str">
            <v>Challenge Course</v>
          </cell>
          <cell r="F7" t="str">
            <v>Gaga</v>
          </cell>
          <cell r="G7" t="str">
            <v>BYG</v>
          </cell>
          <cell r="H7" t="str">
            <v>Arts and Crafts</v>
          </cell>
        </row>
        <row r="8">
          <cell r="C8" t="str">
            <v>Arts and Crafts</v>
          </cell>
          <cell r="D8" t="str">
            <v>Volleyball</v>
          </cell>
          <cell r="E8" t="str">
            <v>Tennis</v>
          </cell>
          <cell r="F8" t="str">
            <v>Basketball</v>
          </cell>
          <cell r="G8" t="str">
            <v>Dance</v>
          </cell>
          <cell r="H8" t="str">
            <v>Cheer</v>
          </cell>
        </row>
        <row r="9">
          <cell r="C9" t="str">
            <v>Fishing</v>
          </cell>
          <cell r="E9" t="str">
            <v>Arts and Crafts</v>
          </cell>
          <cell r="F9" t="str">
            <v>OLS</v>
          </cell>
          <cell r="G9" t="str">
            <v>Volleyball</v>
          </cell>
          <cell r="H9" t="str">
            <v>Basketball</v>
          </cell>
        </row>
        <row r="10">
          <cell r="C10" t="str">
            <v>Tree Climbing</v>
          </cell>
          <cell r="D10" t="str">
            <v>Tennis</v>
          </cell>
          <cell r="E10" t="str">
            <v>Dance</v>
          </cell>
          <cell r="F10" t="str">
            <v>Volleyball</v>
          </cell>
          <cell r="G10" t="str">
            <v>Challenge Course</v>
          </cell>
          <cell r="H10" t="str">
            <v>Flag Football</v>
          </cell>
        </row>
        <row r="11">
          <cell r="C11" t="str">
            <v>Dance</v>
          </cell>
          <cell r="D11" t="str">
            <v>Tree Climbing</v>
          </cell>
          <cell r="E11" t="str">
            <v>BYG</v>
          </cell>
          <cell r="F11" t="str">
            <v>Arts and Crafts</v>
          </cell>
          <cell r="G11" t="str">
            <v>OLS</v>
          </cell>
          <cell r="H11" t="str">
            <v>Challenge Course</v>
          </cell>
        </row>
        <row r="12">
          <cell r="C12" t="str">
            <v>BYG</v>
          </cell>
          <cell r="D12" t="str">
            <v>Lacrosse</v>
          </cell>
          <cell r="E12" t="str">
            <v>Volleyball</v>
          </cell>
          <cell r="F12" t="str">
            <v>Tennis</v>
          </cell>
          <cell r="G12" t="str">
            <v>Fishing</v>
          </cell>
          <cell r="H12" t="str">
            <v>Tree Climbing</v>
          </cell>
        </row>
        <row r="13">
          <cell r="C13" t="str">
            <v>Archery</v>
          </cell>
          <cell r="D13" t="str">
            <v>Drama</v>
          </cell>
          <cell r="E13" t="str">
            <v>Tree Climbing</v>
          </cell>
          <cell r="F13" t="str">
            <v>BYG</v>
          </cell>
          <cell r="G13" t="str">
            <v>Arts and Crafts</v>
          </cell>
          <cell r="H13" t="str">
            <v>Gaga</v>
          </cell>
        </row>
        <row r="14">
          <cell r="C14" t="str">
            <v>Riflery</v>
          </cell>
          <cell r="D14" t="str">
            <v>Basketball</v>
          </cell>
          <cell r="E14" t="str">
            <v>Archery</v>
          </cell>
          <cell r="F14" t="str">
            <v>Fishing</v>
          </cell>
          <cell r="G14" t="str">
            <v>Flag Football</v>
          </cell>
          <cell r="H14" t="str">
            <v>BYG</v>
          </cell>
        </row>
        <row r="15">
          <cell r="C15" t="str">
            <v>Challenge Course</v>
          </cell>
          <cell r="D15" t="str">
            <v>BYG</v>
          </cell>
          <cell r="E15" t="str">
            <v>Basketball</v>
          </cell>
          <cell r="F15" t="str">
            <v>Flag Football</v>
          </cell>
          <cell r="G15" t="str">
            <v>Tree Climbing</v>
          </cell>
          <cell r="H15" t="str">
            <v>Tennis</v>
          </cell>
        </row>
        <row r="16">
          <cell r="C16" t="str">
            <v>Basketball</v>
          </cell>
          <cell r="D16" t="str">
            <v>Challenge Course</v>
          </cell>
          <cell r="E16" t="str">
            <v>Riflery</v>
          </cell>
          <cell r="F16" t="str">
            <v>Archery</v>
          </cell>
          <cell r="G16" t="str">
            <v>Gaga</v>
          </cell>
          <cell r="H16" t="str">
            <v>Flag Football</v>
          </cell>
        </row>
        <row r="17">
          <cell r="C17" t="str">
            <v>Ultimate</v>
          </cell>
          <cell r="D17" t="str">
            <v>Gaga</v>
          </cell>
          <cell r="E17" t="str">
            <v>Soccer</v>
          </cell>
          <cell r="F17" t="str">
            <v>Riflery</v>
          </cell>
          <cell r="G17" t="str">
            <v>Flag Football</v>
          </cell>
          <cell r="H17" t="str">
            <v>Fishing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6"/>
  <sheetViews>
    <sheetView tabSelected="1" workbookViewId="0">
      <pane xSplit="1" topLeftCell="T1" activePane="topRight" state="frozen"/>
      <selection pane="topRight" activeCell="AI6" sqref="AI6"/>
    </sheetView>
  </sheetViews>
  <sheetFormatPr baseColWidth="10" defaultRowHeight="16" x14ac:dyDescent="0.2"/>
  <cols>
    <col min="35" max="40" width="15.1640625" bestFit="1" customWidth="1"/>
    <col min="41" max="41" width="13.1640625" bestFit="1" customWidth="1"/>
    <col min="42" max="42" width="15.1640625" bestFit="1" customWidth="1"/>
    <col min="43" max="43" width="13.1640625" bestFit="1" customWidth="1"/>
    <col min="44" max="44" width="18.1640625" bestFit="1" customWidth="1"/>
  </cols>
  <sheetData>
    <row r="1" spans="1:50" x14ac:dyDescent="0.2">
      <c r="A1" s="8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8" t="s">
        <v>63</v>
      </c>
      <c r="AD1" s="8" t="s">
        <v>27</v>
      </c>
      <c r="AE1" s="8" t="s">
        <v>28</v>
      </c>
      <c r="AF1" s="8" t="s">
        <v>61</v>
      </c>
      <c r="AG1" s="8" t="s">
        <v>62</v>
      </c>
      <c r="AH1" s="19" t="s">
        <v>23</v>
      </c>
      <c r="AI1">
        <v>1</v>
      </c>
      <c r="AJ1">
        <v>2</v>
      </c>
      <c r="AK1">
        <v>3</v>
      </c>
      <c r="AL1">
        <v>4</v>
      </c>
      <c r="AM1">
        <v>5</v>
      </c>
      <c r="AN1">
        <v>6</v>
      </c>
      <c r="AO1">
        <v>7</v>
      </c>
      <c r="AP1">
        <v>8</v>
      </c>
      <c r="AQ1">
        <v>9</v>
      </c>
      <c r="AR1">
        <v>10</v>
      </c>
    </row>
    <row r="2" spans="1:50" s="6" customFormat="1" x14ac:dyDescent="0.2">
      <c r="A2" s="10"/>
      <c r="B2" s="11"/>
      <c r="C2" s="12"/>
      <c r="D2" s="13"/>
      <c r="E2" s="12"/>
      <c r="F2" s="13"/>
      <c r="G2" s="12"/>
      <c r="H2" s="12"/>
      <c r="I2" s="12"/>
      <c r="J2" s="13"/>
      <c r="K2" s="13"/>
      <c r="L2" s="13"/>
      <c r="M2" s="13"/>
      <c r="N2" s="13"/>
      <c r="O2" s="13"/>
      <c r="P2" s="12"/>
      <c r="Q2" s="13"/>
      <c r="R2" s="12"/>
      <c r="S2" s="13"/>
      <c r="T2" s="12"/>
      <c r="U2" s="10"/>
      <c r="V2" s="10"/>
      <c r="W2" s="11"/>
      <c r="X2" s="13"/>
      <c r="Y2" s="13"/>
      <c r="Z2" s="13"/>
      <c r="AA2" s="13"/>
      <c r="AB2" s="13"/>
      <c r="AC2" s="13"/>
      <c r="AD2" s="13"/>
      <c r="AE2" s="13"/>
      <c r="AF2" s="14"/>
      <c r="AG2" s="14"/>
      <c r="AH2" s="20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</row>
    <row r="3" spans="1:50" s="7" customFormat="1" x14ac:dyDescent="0.2">
      <c r="A3" s="15" t="s">
        <v>29</v>
      </c>
      <c r="B3" s="16"/>
      <c r="C3" s="15"/>
      <c r="D3" s="15"/>
      <c r="E3" s="16"/>
      <c r="F3" s="15"/>
      <c r="G3" s="15"/>
      <c r="H3" s="15"/>
      <c r="I3" s="16"/>
      <c r="J3" s="16"/>
      <c r="K3" s="15"/>
      <c r="L3" s="15"/>
      <c r="M3" s="15"/>
      <c r="N3" s="16"/>
      <c r="O3" s="15"/>
      <c r="P3" s="15"/>
      <c r="Q3" s="15"/>
      <c r="R3" s="16"/>
      <c r="S3" s="16"/>
      <c r="T3" s="15"/>
      <c r="U3" s="15"/>
      <c r="V3" s="15"/>
      <c r="W3" s="15"/>
      <c r="X3" s="17"/>
      <c r="Y3" s="17"/>
      <c r="Z3" s="17"/>
      <c r="AA3" s="17"/>
      <c r="AB3" s="17"/>
      <c r="AC3" s="17"/>
      <c r="AD3" s="17"/>
      <c r="AE3" s="17"/>
      <c r="AF3" s="1"/>
      <c r="AG3" s="1"/>
      <c r="AH3" s="21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</row>
    <row r="4" spans="1:50" s="6" customFormat="1" x14ac:dyDescent="0.2">
      <c r="A4" s="10" t="s">
        <v>30</v>
      </c>
      <c r="B4" s="10"/>
      <c r="C4" s="11"/>
      <c r="D4" s="10"/>
      <c r="E4" s="11"/>
      <c r="F4" s="11"/>
      <c r="G4" s="11"/>
      <c r="H4" s="10"/>
      <c r="I4" s="10"/>
      <c r="J4" s="11"/>
      <c r="K4" s="11"/>
      <c r="L4" s="10"/>
      <c r="M4" s="10"/>
      <c r="N4" s="10"/>
      <c r="O4" s="10"/>
      <c r="P4" s="11"/>
      <c r="Q4" s="11"/>
      <c r="R4" s="11"/>
      <c r="S4" s="11"/>
      <c r="T4" s="11"/>
      <c r="U4" s="10"/>
      <c r="V4" s="10"/>
      <c r="W4" s="10"/>
      <c r="X4" s="13"/>
      <c r="Y4" s="13"/>
      <c r="Z4" s="13"/>
      <c r="AA4" s="13"/>
      <c r="AB4" s="13"/>
      <c r="AC4" s="13"/>
      <c r="AD4" s="13"/>
      <c r="AE4" s="13"/>
      <c r="AF4" s="14"/>
      <c r="AG4" s="14"/>
      <c r="AH4" s="20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s="7" customFormat="1" x14ac:dyDescent="0.2">
      <c r="A5" s="15" t="s">
        <v>31</v>
      </c>
      <c r="B5" s="15"/>
      <c r="C5" s="16">
        <v>2</v>
      </c>
      <c r="D5" s="15">
        <v>1</v>
      </c>
      <c r="E5" s="16">
        <v>9</v>
      </c>
      <c r="F5" s="15"/>
      <c r="G5" s="16">
        <v>7</v>
      </c>
      <c r="H5" s="15"/>
      <c r="I5" s="16"/>
      <c r="J5" s="15"/>
      <c r="K5" s="16"/>
      <c r="L5" s="16"/>
      <c r="M5" s="16"/>
      <c r="N5" s="16"/>
      <c r="O5" s="16"/>
      <c r="P5" s="16">
        <v>3</v>
      </c>
      <c r="Q5" s="16"/>
      <c r="R5" s="16">
        <v>6</v>
      </c>
      <c r="S5" s="16"/>
      <c r="T5" s="15">
        <v>5</v>
      </c>
      <c r="U5" s="15">
        <v>4</v>
      </c>
      <c r="V5" s="15"/>
      <c r="W5" s="15"/>
      <c r="X5" s="17"/>
      <c r="Y5" s="17"/>
      <c r="Z5" s="17">
        <v>8</v>
      </c>
      <c r="AA5" s="17"/>
      <c r="AB5" s="17"/>
      <c r="AC5" s="17"/>
      <c r="AD5" s="17"/>
      <c r="AE5" s="17">
        <v>10</v>
      </c>
      <c r="AF5" s="1"/>
      <c r="AG5" s="1"/>
      <c r="AH5" s="21"/>
      <c r="AI5" s="22" t="str">
        <f>INDEX($B$1:$AH$1,MATCH(LARGE($B5:$AH5,1),$B5:$AH5,0))</f>
        <v>Pool</v>
      </c>
      <c r="AJ5" s="22" t="str">
        <f>INDEX($B$1:$AH$1,MATCH(LARGE($B5:$AH5,2),$B5:$AH5,0))</f>
        <v>BYG</v>
      </c>
      <c r="AK5" s="22" t="str">
        <f>INDEX($B$1:$AH$1,MATCH(LARGE($B5:$AH5,3),$B5:$AH5,0))</f>
        <v>Ski</v>
      </c>
      <c r="AL5" s="22" t="str">
        <f>INDEX($B$1:$AH$1,MATCH(LARGE($B5:$AH5,4),$B5:$AH5,0))</f>
        <v>Challenge Course</v>
      </c>
      <c r="AM5" s="22" t="str">
        <f>INDEX($B$1:$AH$1,MATCH(LARGE($B5:$AH5,5),$B5:$AH5,0))</f>
        <v>Tennis</v>
      </c>
      <c r="AN5" s="22" t="str">
        <f>INDEX($B$1:$AH$1,MATCH(LARGE($B5:$AH5,6),$B5:$AH5,0))</f>
        <v>Tree Climbing</v>
      </c>
      <c r="AO5" s="22" t="str">
        <f>INDEX($B$1:$AH$1,MATCH(LARGE($B5:$AH5,7),$B5:$AH5,0))</f>
        <v>Gaga</v>
      </c>
      <c r="AP5" s="22" t="str">
        <f>INDEX($B$1:$AH$1,MATCH(LARGE($B5:$AH5,8),$B5:$AH5,0))</f>
        <v>OLS</v>
      </c>
      <c r="AQ5" s="22" t="str">
        <f>INDEX($B$1:$AH$1,MATCH(LARGE($B5:$AH5,9),$B5:$AH5,0))</f>
        <v>Arts and Crafts</v>
      </c>
      <c r="AR5" s="22" t="str">
        <f>INDEX($B$1:$AH$1,MATCH(LARGE($B5:$AH5,10),$B5:$AH5,0))</f>
        <v>Athletic Conditioning</v>
      </c>
      <c r="AS5"/>
      <c r="AT5"/>
      <c r="AU5"/>
      <c r="AV5"/>
      <c r="AW5"/>
      <c r="AX5"/>
    </row>
    <row r="6" spans="1:50" s="6" customFormat="1" x14ac:dyDescent="0.2">
      <c r="A6" s="10" t="s">
        <v>32</v>
      </c>
      <c r="B6" s="10"/>
      <c r="C6" s="11">
        <v>2</v>
      </c>
      <c r="D6" s="10"/>
      <c r="E6" s="11">
        <v>7</v>
      </c>
      <c r="F6" s="10"/>
      <c r="G6" s="11">
        <v>6</v>
      </c>
      <c r="H6" s="10"/>
      <c r="I6" s="11"/>
      <c r="J6" s="10"/>
      <c r="K6" s="11"/>
      <c r="L6" s="11">
        <v>1</v>
      </c>
      <c r="M6" s="10"/>
      <c r="N6" s="10"/>
      <c r="O6" s="11"/>
      <c r="P6" s="11"/>
      <c r="Q6" s="11"/>
      <c r="R6" s="10">
        <v>9</v>
      </c>
      <c r="S6" s="11"/>
      <c r="T6" s="11">
        <v>10</v>
      </c>
      <c r="U6" s="10"/>
      <c r="V6" s="10"/>
      <c r="W6" s="10"/>
      <c r="X6" s="13"/>
      <c r="Y6" s="13"/>
      <c r="Z6" s="13">
        <v>8</v>
      </c>
      <c r="AA6" s="13"/>
      <c r="AB6" s="13"/>
      <c r="AC6" s="13">
        <v>3</v>
      </c>
      <c r="AD6" s="13"/>
      <c r="AE6" s="13">
        <v>4</v>
      </c>
      <c r="AF6" s="14"/>
      <c r="AG6" s="14">
        <v>5</v>
      </c>
      <c r="AH6" s="20"/>
      <c r="AI6" s="22" t="str">
        <f t="shared" ref="AI6:AI36" si="0">INDEX($B$1:$AH$1,MATCH(LARGE($B6:$AH6,1),$B6:$AH6,0))</f>
        <v>Tree Climbing</v>
      </c>
      <c r="AJ6" s="22" t="str">
        <f t="shared" ref="AJ6:AJ36" si="1">INDEX($B$1:$AH$1,MATCH(LARGE($B6:$AH6,2),$B6:$AH6,0))</f>
        <v>Tennis</v>
      </c>
      <c r="AK6" s="22" t="str">
        <f t="shared" ref="AK6:AK36" si="2">INDEX($B$1:$AH$1,MATCH(LARGE($B6:$AH6,3),$B6:$AH6,0))</f>
        <v>Ski</v>
      </c>
      <c r="AL6" s="22" t="str">
        <f t="shared" ref="AL6:AL36" si="3">INDEX($B$1:$AH$1,MATCH(LARGE($B6:$AH6,4),$B6:$AH6,0))</f>
        <v>BYG</v>
      </c>
      <c r="AM6" s="22" t="str">
        <f t="shared" ref="AM6:AM36" si="4">INDEX($B$1:$AH$1,MATCH(LARGE($B6:$AH6,5),$B6:$AH6,0))</f>
        <v>Challenge Course</v>
      </c>
      <c r="AN6" s="22" t="str">
        <f t="shared" ref="AN6:AN36" si="5">INDEX($B$1:$AH$1,MATCH(LARGE($B6:$AH6,6),$B6:$AH6,0))</f>
        <v>Slip n Slide</v>
      </c>
      <c r="AO6" s="22" t="str">
        <f t="shared" ref="AO6:AO36" si="6">INDEX($B$1:$AH$1,MATCH(LARGE($B6:$AH6,7),$B6:$AH6,0))</f>
        <v>Pool</v>
      </c>
      <c r="AP6" s="22" t="str">
        <f t="shared" ref="AP6:AP36" si="7">INDEX($B$1:$AH$1,MATCH(LARGE($B6:$AH6,8),$B6:$AH6,0))</f>
        <v>PATTL</v>
      </c>
      <c r="AQ6" s="22" t="str">
        <f t="shared" ref="AQ6:AQ36" si="8">INDEX($B$1:$AH$1,MATCH(LARGE($B6:$AH6,9),$B6:$AH6,0))</f>
        <v>Arts and Crafts</v>
      </c>
      <c r="AR6" s="22" t="str">
        <f t="shared" ref="AR6:AR36" si="9">INDEX($B$1:$AH$1,MATCH(LARGE($B6:$AH6,10),$B6:$AH6,0))</f>
        <v>Soccer</v>
      </c>
      <c r="AS6"/>
      <c r="AT6"/>
      <c r="AU6"/>
      <c r="AV6"/>
      <c r="AW6"/>
      <c r="AX6"/>
    </row>
    <row r="7" spans="1:50" s="7" customFormat="1" x14ac:dyDescent="0.2">
      <c r="A7" s="15"/>
      <c r="B7" s="15"/>
      <c r="C7" s="15"/>
      <c r="D7" s="15"/>
      <c r="E7" s="15"/>
      <c r="F7" s="15"/>
      <c r="G7" s="15"/>
      <c r="H7" s="16"/>
      <c r="I7" s="16"/>
      <c r="J7" s="16"/>
      <c r="K7" s="16"/>
      <c r="L7" s="16"/>
      <c r="M7" s="16"/>
      <c r="N7" s="16"/>
      <c r="O7" s="16"/>
      <c r="P7" s="16"/>
      <c r="Q7" s="15"/>
      <c r="R7" s="15"/>
      <c r="S7" s="15"/>
      <c r="T7" s="15"/>
      <c r="U7" s="15"/>
      <c r="V7" s="15"/>
      <c r="W7" s="15"/>
      <c r="X7" s="17"/>
      <c r="Y7" s="17"/>
      <c r="Z7" s="17"/>
      <c r="AA7" s="17"/>
      <c r="AB7" s="17"/>
      <c r="AC7" s="17"/>
      <c r="AD7" s="17"/>
      <c r="AE7" s="17"/>
      <c r="AF7" s="1"/>
      <c r="AG7" s="1"/>
      <c r="AH7" s="21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/>
      <c r="AT7"/>
      <c r="AU7"/>
      <c r="AV7"/>
      <c r="AW7"/>
      <c r="AX7"/>
    </row>
    <row r="8" spans="1:50" s="6" customFormat="1" x14ac:dyDescent="0.2">
      <c r="A8" s="10"/>
      <c r="B8" s="11"/>
      <c r="C8" s="11"/>
      <c r="D8" s="10"/>
      <c r="E8" s="10"/>
      <c r="F8" s="11"/>
      <c r="G8" s="11">
        <v>8</v>
      </c>
      <c r="H8" s="10"/>
      <c r="I8" s="11"/>
      <c r="J8" s="11"/>
      <c r="K8" s="11"/>
      <c r="L8" s="11"/>
      <c r="M8" s="10"/>
      <c r="N8" s="10"/>
      <c r="O8" s="11"/>
      <c r="P8" s="11"/>
      <c r="Q8" s="11">
        <v>7</v>
      </c>
      <c r="R8" s="11"/>
      <c r="S8" s="10"/>
      <c r="T8" s="10">
        <v>6</v>
      </c>
      <c r="U8" s="10"/>
      <c r="V8" s="10"/>
      <c r="W8" s="11">
        <v>4</v>
      </c>
      <c r="X8" s="13"/>
      <c r="Y8" s="13"/>
      <c r="Z8" s="13">
        <v>10</v>
      </c>
      <c r="AA8" s="13"/>
      <c r="AB8" s="13"/>
      <c r="AC8" s="13"/>
      <c r="AD8" s="13"/>
      <c r="AE8" s="13"/>
      <c r="AF8" s="14">
        <v>9</v>
      </c>
      <c r="AG8" s="14">
        <v>5</v>
      </c>
      <c r="AH8" s="20"/>
      <c r="AI8" s="22" t="str">
        <f t="shared" si="0"/>
        <v>Ski</v>
      </c>
      <c r="AJ8" s="22" t="str">
        <f t="shared" si="1"/>
        <v>Water Toys</v>
      </c>
      <c r="AK8" s="22" t="str">
        <f t="shared" si="2"/>
        <v>Challenge Course</v>
      </c>
      <c r="AL8" s="22" t="str">
        <f t="shared" si="3"/>
        <v>Riflery</v>
      </c>
      <c r="AM8" s="22" t="str">
        <f t="shared" si="4"/>
        <v>Tree Climbing</v>
      </c>
      <c r="AN8" s="22" t="str">
        <f t="shared" si="5"/>
        <v>Slip n Slide</v>
      </c>
      <c r="AO8" s="22" t="str">
        <f t="shared" si="6"/>
        <v>Putt Putt</v>
      </c>
      <c r="AP8" s="22"/>
      <c r="AQ8" s="22"/>
      <c r="AR8" s="22"/>
      <c r="AS8"/>
      <c r="AT8"/>
      <c r="AU8"/>
      <c r="AV8"/>
      <c r="AW8"/>
      <c r="AX8"/>
    </row>
    <row r="9" spans="1:50" s="7" customFormat="1" x14ac:dyDescent="0.2">
      <c r="A9" s="15" t="s">
        <v>33</v>
      </c>
      <c r="B9" s="16"/>
      <c r="C9" s="16"/>
      <c r="D9" s="15"/>
      <c r="E9" s="16"/>
      <c r="F9" s="15"/>
      <c r="G9" s="16"/>
      <c r="H9" s="16"/>
      <c r="I9" s="16"/>
      <c r="J9" s="16"/>
      <c r="K9" s="16"/>
      <c r="L9" s="16">
        <v>5</v>
      </c>
      <c r="M9" s="16">
        <v>10</v>
      </c>
      <c r="N9" s="16"/>
      <c r="O9" s="16"/>
      <c r="P9" s="16"/>
      <c r="Q9" s="15"/>
      <c r="R9" s="15">
        <v>7</v>
      </c>
      <c r="S9" s="15"/>
      <c r="T9" s="15"/>
      <c r="U9" s="15"/>
      <c r="V9" s="15"/>
      <c r="W9" s="15"/>
      <c r="X9" s="18">
        <v>9</v>
      </c>
      <c r="Y9" s="17"/>
      <c r="Z9" s="17">
        <v>6</v>
      </c>
      <c r="AA9" s="17">
        <v>8</v>
      </c>
      <c r="AB9" s="17"/>
      <c r="AC9" s="17"/>
      <c r="AD9" s="17"/>
      <c r="AE9" s="17"/>
      <c r="AF9" s="1"/>
      <c r="AG9" s="1"/>
      <c r="AH9" s="21"/>
      <c r="AI9" s="22" t="str">
        <f t="shared" si="0"/>
        <v>Flag Football</v>
      </c>
      <c r="AJ9" s="22" t="str">
        <f t="shared" si="1"/>
        <v>Baseball</v>
      </c>
      <c r="AK9" s="22" t="str">
        <f t="shared" si="2"/>
        <v>Rec Swim</v>
      </c>
      <c r="AL9" s="22" t="str">
        <f t="shared" si="3"/>
        <v>Tennis</v>
      </c>
      <c r="AM9" s="22" t="str">
        <f t="shared" si="4"/>
        <v>Ski</v>
      </c>
      <c r="AN9" s="22" t="str">
        <f t="shared" si="5"/>
        <v>Soccer</v>
      </c>
      <c r="AO9" s="22"/>
      <c r="AP9" s="22"/>
      <c r="AQ9" s="22"/>
      <c r="AR9" s="22"/>
      <c r="AS9"/>
      <c r="AT9"/>
      <c r="AU9"/>
      <c r="AV9"/>
      <c r="AW9"/>
      <c r="AX9"/>
    </row>
    <row r="10" spans="1:50" s="6" customFormat="1" x14ac:dyDescent="0.2">
      <c r="A10" s="10" t="s">
        <v>34</v>
      </c>
      <c r="B10" s="11">
        <v>3</v>
      </c>
      <c r="C10" s="10"/>
      <c r="D10" s="10"/>
      <c r="E10" s="10">
        <v>1</v>
      </c>
      <c r="F10" s="11"/>
      <c r="G10" s="10">
        <v>5</v>
      </c>
      <c r="H10" s="10"/>
      <c r="I10" s="10"/>
      <c r="J10" s="10"/>
      <c r="K10" s="11">
        <v>10</v>
      </c>
      <c r="L10" s="11"/>
      <c r="M10" s="11"/>
      <c r="N10" s="10">
        <v>9</v>
      </c>
      <c r="O10" s="11"/>
      <c r="P10" s="10"/>
      <c r="Q10" s="10">
        <v>4</v>
      </c>
      <c r="R10" s="11"/>
      <c r="S10" s="11"/>
      <c r="T10" s="11"/>
      <c r="U10" s="10"/>
      <c r="V10" s="10">
        <v>8</v>
      </c>
      <c r="W10" s="10"/>
      <c r="X10" s="13">
        <v>2</v>
      </c>
      <c r="Y10" s="13"/>
      <c r="Z10" s="13">
        <v>7</v>
      </c>
      <c r="AA10" s="13"/>
      <c r="AB10" s="13"/>
      <c r="AC10" s="13"/>
      <c r="AD10" s="13">
        <v>6</v>
      </c>
      <c r="AE10" s="13"/>
      <c r="AF10" s="14"/>
      <c r="AG10" s="14"/>
      <c r="AH10" s="20"/>
      <c r="AI10" s="22" t="str">
        <f t="shared" si="0"/>
        <v>Fishing</v>
      </c>
      <c r="AJ10" s="22" t="str">
        <f t="shared" si="1"/>
        <v>Ultimate</v>
      </c>
      <c r="AK10" s="22" t="str">
        <f t="shared" si="2"/>
        <v>Disc Golf</v>
      </c>
      <c r="AL10" s="22" t="str">
        <f t="shared" si="3"/>
        <v>Ski</v>
      </c>
      <c r="AM10" s="22" t="str">
        <f t="shared" si="4"/>
        <v>Sail</v>
      </c>
      <c r="AN10" s="22" t="str">
        <f t="shared" si="5"/>
        <v>Challenge Course</v>
      </c>
      <c r="AO10" s="22" t="str">
        <f t="shared" si="6"/>
        <v>Riflery</v>
      </c>
      <c r="AP10" s="22" t="str">
        <f t="shared" si="7"/>
        <v>Archery</v>
      </c>
      <c r="AQ10" s="22" t="str">
        <f t="shared" si="8"/>
        <v>Baseball</v>
      </c>
      <c r="AR10" s="22" t="str">
        <f t="shared" si="9"/>
        <v>BYG</v>
      </c>
      <c r="AS10"/>
      <c r="AT10"/>
      <c r="AU10"/>
      <c r="AV10"/>
      <c r="AW10"/>
      <c r="AX10"/>
    </row>
    <row r="11" spans="1:50" s="7" customFormat="1" x14ac:dyDescent="0.2">
      <c r="A11" s="15" t="s">
        <v>35</v>
      </c>
      <c r="B11" s="16">
        <v>2</v>
      </c>
      <c r="C11" s="15"/>
      <c r="D11" s="16"/>
      <c r="E11" s="15">
        <v>3</v>
      </c>
      <c r="F11" s="16"/>
      <c r="G11" s="15">
        <v>9</v>
      </c>
      <c r="H11" s="16"/>
      <c r="I11" s="15"/>
      <c r="J11" s="16"/>
      <c r="K11" s="16"/>
      <c r="L11" s="16"/>
      <c r="M11" s="16"/>
      <c r="N11" s="16">
        <v>4</v>
      </c>
      <c r="O11" s="16"/>
      <c r="P11" s="16"/>
      <c r="Q11" s="15">
        <v>7</v>
      </c>
      <c r="R11" s="15">
        <v>10</v>
      </c>
      <c r="S11" s="15">
        <v>5</v>
      </c>
      <c r="T11" s="15">
        <v>6</v>
      </c>
      <c r="U11" s="15"/>
      <c r="V11" s="15"/>
      <c r="W11" s="15"/>
      <c r="X11" s="18"/>
      <c r="Y11" s="17"/>
      <c r="Z11" s="17">
        <v>1</v>
      </c>
      <c r="AA11" s="17">
        <v>8</v>
      </c>
      <c r="AB11" s="17"/>
      <c r="AC11" s="17"/>
      <c r="AD11" s="17"/>
      <c r="AE11" s="17"/>
      <c r="AF11" s="1"/>
      <c r="AG11" s="1"/>
      <c r="AH11" s="21"/>
      <c r="AI11" s="22" t="str">
        <f t="shared" si="0"/>
        <v>Tennis</v>
      </c>
      <c r="AJ11" s="22" t="str">
        <f t="shared" si="1"/>
        <v>Challenge Course</v>
      </c>
      <c r="AK11" s="22" t="str">
        <f t="shared" si="2"/>
        <v>Rec Swim</v>
      </c>
      <c r="AL11" s="22" t="str">
        <f t="shared" si="3"/>
        <v>Riflery</v>
      </c>
      <c r="AM11" s="22" t="str">
        <f t="shared" si="4"/>
        <v>Tree Climbing</v>
      </c>
      <c r="AN11" s="22" t="str">
        <f t="shared" si="5"/>
        <v>Volleyball</v>
      </c>
      <c r="AO11" s="22" t="str">
        <f t="shared" si="6"/>
        <v>Ultimate</v>
      </c>
      <c r="AP11" s="22" t="str">
        <f t="shared" si="7"/>
        <v>BYG</v>
      </c>
      <c r="AQ11" s="22" t="str">
        <f t="shared" si="8"/>
        <v>Archery</v>
      </c>
      <c r="AR11" s="22" t="str">
        <f t="shared" si="9"/>
        <v>Ski</v>
      </c>
      <c r="AS11"/>
      <c r="AT11"/>
      <c r="AU11"/>
      <c r="AV11"/>
      <c r="AW11"/>
      <c r="AX11"/>
    </row>
    <row r="12" spans="1:50" s="6" customFormat="1" x14ac:dyDescent="0.2">
      <c r="A12" s="10" t="s">
        <v>36</v>
      </c>
      <c r="B12" s="11">
        <v>2</v>
      </c>
      <c r="C12" s="10">
        <v>5</v>
      </c>
      <c r="D12" s="11"/>
      <c r="E12" s="10">
        <v>8</v>
      </c>
      <c r="F12" s="11"/>
      <c r="G12" s="10">
        <v>3</v>
      </c>
      <c r="H12" s="11"/>
      <c r="I12" s="10"/>
      <c r="J12" s="11"/>
      <c r="K12" s="10"/>
      <c r="L12" s="11"/>
      <c r="M12" s="10">
        <v>9</v>
      </c>
      <c r="N12" s="11"/>
      <c r="O12" s="11"/>
      <c r="P12" s="11">
        <v>6</v>
      </c>
      <c r="Q12" s="11">
        <v>1</v>
      </c>
      <c r="R12" s="11"/>
      <c r="S12" s="10"/>
      <c r="T12" s="10">
        <v>10</v>
      </c>
      <c r="U12" s="10"/>
      <c r="V12" s="10"/>
      <c r="W12" s="10"/>
      <c r="X12" s="13"/>
      <c r="Y12" s="13"/>
      <c r="Z12" s="13">
        <v>7</v>
      </c>
      <c r="AA12" s="13"/>
      <c r="AB12" s="13"/>
      <c r="AC12" s="13"/>
      <c r="AD12" s="13"/>
      <c r="AE12" s="13"/>
      <c r="AF12" s="14">
        <v>4</v>
      </c>
      <c r="AG12" s="14"/>
      <c r="AH12" s="20"/>
      <c r="AI12" s="22" t="str">
        <f t="shared" si="0"/>
        <v>Tree Climbing</v>
      </c>
      <c r="AJ12" s="22" t="str">
        <f t="shared" si="1"/>
        <v>Flag Football</v>
      </c>
      <c r="AK12" s="22" t="str">
        <f t="shared" si="2"/>
        <v>BYG</v>
      </c>
      <c r="AL12" s="22" t="str">
        <f t="shared" si="3"/>
        <v>Ski</v>
      </c>
      <c r="AM12" s="22" t="str">
        <f t="shared" si="4"/>
        <v>OLS</v>
      </c>
      <c r="AN12" s="22" t="str">
        <f t="shared" si="5"/>
        <v>Arts and Crafts</v>
      </c>
      <c r="AO12" s="22" t="str">
        <f t="shared" si="6"/>
        <v>Water Toys</v>
      </c>
      <c r="AP12" s="22" t="str">
        <f t="shared" si="7"/>
        <v>Challenge Course</v>
      </c>
      <c r="AQ12" s="22" t="str">
        <f t="shared" si="8"/>
        <v>Archery</v>
      </c>
      <c r="AR12" s="22" t="str">
        <f t="shared" si="9"/>
        <v>Riflery</v>
      </c>
      <c r="AS12"/>
      <c r="AT12"/>
      <c r="AU12"/>
      <c r="AV12"/>
      <c r="AW12"/>
      <c r="AX12"/>
    </row>
    <row r="13" spans="1:50" s="7" customFormat="1" x14ac:dyDescent="0.2">
      <c r="A13" s="15" t="s">
        <v>37</v>
      </c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  <c r="Q13" s="15"/>
      <c r="R13" s="15"/>
      <c r="S13" s="15"/>
      <c r="T13" s="15"/>
      <c r="U13" s="15"/>
      <c r="V13" s="15"/>
      <c r="W13" s="15"/>
      <c r="X13" s="17"/>
      <c r="Y13" s="17"/>
      <c r="Z13" s="17"/>
      <c r="AA13" s="17"/>
      <c r="AB13" s="17"/>
      <c r="AC13" s="17"/>
      <c r="AD13" s="17"/>
      <c r="AE13" s="17"/>
      <c r="AF13" s="1"/>
      <c r="AG13" s="1"/>
      <c r="AH13" s="21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/>
      <c r="AT13"/>
      <c r="AU13"/>
      <c r="AV13"/>
      <c r="AW13"/>
      <c r="AX13"/>
    </row>
    <row r="14" spans="1:50" s="6" customFormat="1" x14ac:dyDescent="0.2">
      <c r="A14" s="10" t="s">
        <v>38</v>
      </c>
      <c r="B14" s="10"/>
      <c r="C14" s="11"/>
      <c r="D14" s="10"/>
      <c r="E14" s="11"/>
      <c r="F14" s="10"/>
      <c r="G14" s="11"/>
      <c r="H14" s="10"/>
      <c r="I14" s="11"/>
      <c r="J14" s="10"/>
      <c r="K14" s="11"/>
      <c r="L14" s="10"/>
      <c r="M14" s="11"/>
      <c r="N14" s="10"/>
      <c r="O14" s="11"/>
      <c r="P14" s="11"/>
      <c r="Q14" s="11"/>
      <c r="R14" s="10"/>
      <c r="S14" s="11"/>
      <c r="T14" s="11"/>
      <c r="U14" s="11"/>
      <c r="V14" s="10"/>
      <c r="W14" s="10"/>
      <c r="X14" s="13"/>
      <c r="Y14" s="13"/>
      <c r="Z14" s="13"/>
      <c r="AA14" s="13"/>
      <c r="AB14" s="13"/>
      <c r="AC14" s="13"/>
      <c r="AD14" s="13"/>
      <c r="AE14" s="13"/>
      <c r="AF14" s="14"/>
      <c r="AG14" s="14"/>
      <c r="AH14" s="20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/>
      <c r="AT14"/>
      <c r="AU14"/>
      <c r="AV14"/>
      <c r="AW14"/>
      <c r="AX14"/>
    </row>
    <row r="15" spans="1:50" s="7" customFormat="1" x14ac:dyDescent="0.2">
      <c r="A15" s="15" t="s">
        <v>39</v>
      </c>
      <c r="B15" s="15"/>
      <c r="C15" s="15"/>
      <c r="D15" s="15"/>
      <c r="E15" s="15"/>
      <c r="F15" s="15"/>
      <c r="G15" s="15"/>
      <c r="H15" s="15"/>
      <c r="I15" s="15"/>
      <c r="J15" s="15"/>
      <c r="K15" s="16"/>
      <c r="L15" s="16"/>
      <c r="M15" s="16"/>
      <c r="N15" s="16"/>
      <c r="O15" s="16"/>
      <c r="P15" s="16"/>
      <c r="Q15" s="16"/>
      <c r="R15" s="16"/>
      <c r="S15" s="15"/>
      <c r="T15" s="15"/>
      <c r="U15" s="15"/>
      <c r="V15" s="15"/>
      <c r="W15" s="15"/>
      <c r="X15" s="17"/>
      <c r="Y15" s="17"/>
      <c r="Z15" s="17"/>
      <c r="AA15" s="17"/>
      <c r="AB15" s="17"/>
      <c r="AC15" s="17"/>
      <c r="AD15" s="17"/>
      <c r="AE15" s="17"/>
      <c r="AF15" s="1"/>
      <c r="AG15" s="1"/>
      <c r="AH15" s="21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/>
      <c r="AT15"/>
      <c r="AU15"/>
      <c r="AV15"/>
      <c r="AW15"/>
      <c r="AX15"/>
    </row>
    <row r="16" spans="1:50" s="6" customFormat="1" x14ac:dyDescent="0.2">
      <c r="A16" s="10" t="s">
        <v>40</v>
      </c>
      <c r="B16" s="11"/>
      <c r="C16" s="10"/>
      <c r="D16" s="11"/>
      <c r="E16" s="10">
        <v>6</v>
      </c>
      <c r="F16" s="11"/>
      <c r="G16" s="10">
        <v>10</v>
      </c>
      <c r="H16" s="11"/>
      <c r="I16" s="10"/>
      <c r="J16" s="11"/>
      <c r="K16" s="10">
        <v>1</v>
      </c>
      <c r="L16" s="11"/>
      <c r="M16" s="10"/>
      <c r="N16" s="11"/>
      <c r="O16" s="10"/>
      <c r="P16" s="10">
        <v>7</v>
      </c>
      <c r="Q16" s="10"/>
      <c r="R16" s="11">
        <v>8</v>
      </c>
      <c r="S16" s="10"/>
      <c r="T16" s="10"/>
      <c r="U16" s="10">
        <v>9</v>
      </c>
      <c r="V16" s="10"/>
      <c r="W16" s="10"/>
      <c r="X16" s="13"/>
      <c r="Y16" s="13"/>
      <c r="Z16" s="13"/>
      <c r="AA16" s="13">
        <v>3</v>
      </c>
      <c r="AB16" s="13"/>
      <c r="AC16" s="13">
        <v>2</v>
      </c>
      <c r="AD16" s="13">
        <v>5</v>
      </c>
      <c r="AE16" s="13"/>
      <c r="AF16" s="14">
        <v>4</v>
      </c>
      <c r="AG16" s="14"/>
      <c r="AH16" s="20"/>
      <c r="AI16" s="22" t="str">
        <f t="shared" si="0"/>
        <v>Challenge Course</v>
      </c>
      <c r="AJ16" s="22" t="str">
        <f t="shared" si="1"/>
        <v>Gaga</v>
      </c>
      <c r="AK16" s="22" t="str">
        <f t="shared" si="2"/>
        <v>Tennis</v>
      </c>
      <c r="AL16" s="22" t="str">
        <f t="shared" si="3"/>
        <v>OLS</v>
      </c>
      <c r="AM16" s="22" t="str">
        <f t="shared" si="4"/>
        <v>BYG</v>
      </c>
      <c r="AN16" s="22" t="str">
        <f t="shared" si="5"/>
        <v>Sail</v>
      </c>
      <c r="AO16" s="22" t="str">
        <f t="shared" si="6"/>
        <v>Water Toys</v>
      </c>
      <c r="AP16" s="22" t="str">
        <f t="shared" si="7"/>
        <v>Rec Swim</v>
      </c>
      <c r="AQ16" s="22" t="str">
        <f t="shared" si="8"/>
        <v>PATTL</v>
      </c>
      <c r="AR16" s="22" t="str">
        <f t="shared" si="9"/>
        <v>Fishing</v>
      </c>
      <c r="AS16"/>
      <c r="AT16"/>
      <c r="AU16"/>
      <c r="AV16"/>
      <c r="AW16"/>
      <c r="AX16"/>
    </row>
    <row r="17" spans="1:50" s="7" customFormat="1" x14ac:dyDescent="0.2">
      <c r="A17" s="15" t="s">
        <v>41</v>
      </c>
      <c r="B17" s="16"/>
      <c r="C17" s="16"/>
      <c r="D17" s="16"/>
      <c r="E17" s="16"/>
      <c r="F17" s="16"/>
      <c r="G17" s="16">
        <v>7</v>
      </c>
      <c r="H17" s="16"/>
      <c r="I17" s="16"/>
      <c r="J17" s="16"/>
      <c r="K17" s="16">
        <v>6</v>
      </c>
      <c r="L17" s="16"/>
      <c r="M17" s="16"/>
      <c r="N17" s="15"/>
      <c r="O17" s="15">
        <v>2</v>
      </c>
      <c r="P17" s="16"/>
      <c r="Q17" s="15">
        <v>5</v>
      </c>
      <c r="R17" s="15"/>
      <c r="S17" s="15"/>
      <c r="T17" s="15">
        <v>10</v>
      </c>
      <c r="U17" s="15">
        <v>4</v>
      </c>
      <c r="V17" s="15"/>
      <c r="W17" s="16"/>
      <c r="X17" s="17">
        <v>3</v>
      </c>
      <c r="Y17" s="17"/>
      <c r="Z17" s="17">
        <v>9</v>
      </c>
      <c r="AA17" s="17">
        <v>4</v>
      </c>
      <c r="AB17" s="17"/>
      <c r="AC17" s="17"/>
      <c r="AD17" s="17">
        <v>8</v>
      </c>
      <c r="AE17" s="17"/>
      <c r="AF17" s="1"/>
      <c r="AG17" s="1"/>
      <c r="AH17" s="21"/>
      <c r="AI17" s="22" t="str">
        <f t="shared" si="0"/>
        <v>Tree Climbing</v>
      </c>
      <c r="AJ17" s="22" t="str">
        <f t="shared" si="1"/>
        <v>Ski</v>
      </c>
      <c r="AK17" s="22" t="str">
        <f t="shared" si="2"/>
        <v>Sail</v>
      </c>
      <c r="AL17" s="22" t="str">
        <f t="shared" si="3"/>
        <v>Challenge Course</v>
      </c>
      <c r="AM17" s="22" t="str">
        <f t="shared" si="4"/>
        <v>Fishing</v>
      </c>
      <c r="AN17" s="22" t="str">
        <f t="shared" si="5"/>
        <v>Riflery</v>
      </c>
      <c r="AO17" s="22" t="str">
        <f t="shared" si="6"/>
        <v>Gaga</v>
      </c>
      <c r="AP17" s="22" t="str">
        <f t="shared" si="7"/>
        <v>Gaga</v>
      </c>
      <c r="AQ17" s="22" t="str">
        <f t="shared" si="8"/>
        <v>Baseball</v>
      </c>
      <c r="AR17" s="22" t="str">
        <f t="shared" si="9"/>
        <v>Lacrosse</v>
      </c>
      <c r="AS17"/>
      <c r="AT17"/>
      <c r="AU17"/>
      <c r="AV17"/>
      <c r="AW17"/>
      <c r="AX17"/>
    </row>
    <row r="18" spans="1:50" s="6" customFormat="1" x14ac:dyDescent="0.2">
      <c r="A18" s="10" t="s">
        <v>42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0"/>
      <c r="V18" s="10"/>
      <c r="W18" s="11"/>
      <c r="X18" s="13"/>
      <c r="Y18" s="13"/>
      <c r="Z18" s="13"/>
      <c r="AA18" s="13"/>
      <c r="AB18" s="13"/>
      <c r="AC18" s="13"/>
      <c r="AD18" s="13"/>
      <c r="AE18" s="13"/>
      <c r="AF18" s="14"/>
      <c r="AG18" s="14"/>
      <c r="AH18" s="20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/>
      <c r="AT18"/>
      <c r="AU18"/>
      <c r="AV18"/>
      <c r="AW18"/>
      <c r="AX18"/>
    </row>
    <row r="19" spans="1:50" s="7" customFormat="1" x14ac:dyDescent="0.2">
      <c r="A19" s="15" t="s">
        <v>43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5"/>
      <c r="V19" s="15"/>
      <c r="W19" s="16"/>
      <c r="X19" s="17"/>
      <c r="Y19" s="17"/>
      <c r="Z19" s="17"/>
      <c r="AA19" s="17"/>
      <c r="AB19" s="17"/>
      <c r="AC19" s="17"/>
      <c r="AD19" s="17"/>
      <c r="AE19" s="17"/>
      <c r="AF19" s="1"/>
      <c r="AG19" s="1"/>
      <c r="AH19" s="21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/>
      <c r="AT19"/>
      <c r="AU19"/>
      <c r="AV19"/>
      <c r="AW19"/>
      <c r="AX19"/>
    </row>
    <row r="20" spans="1:50" s="6" customFormat="1" x14ac:dyDescent="0.2">
      <c r="A20" s="10" t="s">
        <v>44</v>
      </c>
      <c r="B20" s="11"/>
      <c r="C20" s="11"/>
      <c r="D20" s="11"/>
      <c r="E20" s="11">
        <v>8</v>
      </c>
      <c r="F20" s="11"/>
      <c r="G20" s="11">
        <v>9</v>
      </c>
      <c r="H20" s="11"/>
      <c r="I20" s="11"/>
      <c r="J20" s="11"/>
      <c r="K20" s="11"/>
      <c r="L20" s="11"/>
      <c r="M20" s="11">
        <v>1</v>
      </c>
      <c r="N20" s="11"/>
      <c r="O20" s="11"/>
      <c r="P20" s="11"/>
      <c r="Q20" s="11"/>
      <c r="R20" s="11"/>
      <c r="S20" s="11">
        <v>6</v>
      </c>
      <c r="T20" s="11">
        <v>10</v>
      </c>
      <c r="U20" s="10"/>
      <c r="V20" s="10">
        <v>7</v>
      </c>
      <c r="W20" s="11"/>
      <c r="X20" s="13"/>
      <c r="Y20" s="13"/>
      <c r="Z20" s="13">
        <v>5</v>
      </c>
      <c r="AA20" s="13">
        <v>2</v>
      </c>
      <c r="AB20" s="13"/>
      <c r="AC20" s="13"/>
      <c r="AD20" s="13">
        <v>4</v>
      </c>
      <c r="AE20" s="13"/>
      <c r="AF20" s="14"/>
      <c r="AG20" s="14"/>
      <c r="AH20" s="20"/>
      <c r="AI20" s="22" t="str">
        <f t="shared" si="0"/>
        <v>Tree Climbing</v>
      </c>
      <c r="AJ20" s="22" t="str">
        <f t="shared" si="1"/>
        <v>Challenge Course</v>
      </c>
      <c r="AK20" s="22" t="str">
        <f t="shared" si="2"/>
        <v>BYG</v>
      </c>
      <c r="AL20" s="22" t="str">
        <f t="shared" si="3"/>
        <v>Disc Golf</v>
      </c>
      <c r="AM20" s="22" t="str">
        <f t="shared" si="4"/>
        <v>Volleyball</v>
      </c>
      <c r="AN20" s="22" t="str">
        <f t="shared" si="5"/>
        <v>Ski</v>
      </c>
      <c r="AO20" s="22" t="str">
        <f t="shared" si="6"/>
        <v>Sail</v>
      </c>
      <c r="AP20" s="22" t="str">
        <f t="shared" si="7"/>
        <v>Rec Swim</v>
      </c>
      <c r="AQ20" s="22" t="str">
        <f t="shared" si="8"/>
        <v>Flag Football</v>
      </c>
      <c r="AR20" s="22" t="e">
        <f t="shared" si="9"/>
        <v>#NUM!</v>
      </c>
      <c r="AS20"/>
      <c r="AT20"/>
      <c r="AU20"/>
      <c r="AV20"/>
      <c r="AW20"/>
      <c r="AX20"/>
    </row>
    <row r="21" spans="1:50" s="7" customFormat="1" x14ac:dyDescent="0.2">
      <c r="A21" s="15" t="s">
        <v>45</v>
      </c>
      <c r="B21" s="16">
        <v>3</v>
      </c>
      <c r="C21" s="16">
        <v>6</v>
      </c>
      <c r="D21" s="16"/>
      <c r="E21" s="16"/>
      <c r="F21" s="16"/>
      <c r="G21" s="16">
        <v>1</v>
      </c>
      <c r="H21" s="16">
        <v>8</v>
      </c>
      <c r="I21" s="16"/>
      <c r="J21" s="16"/>
      <c r="K21" s="16">
        <v>7</v>
      </c>
      <c r="L21" s="16"/>
      <c r="M21" s="16"/>
      <c r="N21" s="16"/>
      <c r="O21" s="16"/>
      <c r="P21" s="16"/>
      <c r="Q21" s="16">
        <v>10</v>
      </c>
      <c r="R21" s="16"/>
      <c r="S21" s="16">
        <v>4</v>
      </c>
      <c r="T21" s="16"/>
      <c r="U21" s="15"/>
      <c r="V21" s="15">
        <v>5</v>
      </c>
      <c r="W21" s="16">
        <v>2</v>
      </c>
      <c r="X21" s="17"/>
      <c r="Y21" s="17"/>
      <c r="Z21" s="17"/>
      <c r="AA21" s="17"/>
      <c r="AB21" s="17"/>
      <c r="AC21" s="17">
        <v>9</v>
      </c>
      <c r="AD21" s="17"/>
      <c r="AE21" s="17"/>
      <c r="AF21" s="1"/>
      <c r="AG21" s="1"/>
      <c r="AH21" s="21"/>
      <c r="AI21" s="22" t="str">
        <f t="shared" si="0"/>
        <v>Riflery</v>
      </c>
      <c r="AJ21" s="22" t="str">
        <f t="shared" si="1"/>
        <v>PATTL</v>
      </c>
      <c r="AK21" s="22" t="str">
        <f t="shared" si="2"/>
        <v>Drama</v>
      </c>
      <c r="AL21" s="22" t="str">
        <f t="shared" si="3"/>
        <v>Fishing</v>
      </c>
      <c r="AM21" s="22" t="str">
        <f t="shared" si="4"/>
        <v>Arts and Crafts</v>
      </c>
      <c r="AN21" s="22" t="str">
        <f t="shared" si="5"/>
        <v>Disc Golf</v>
      </c>
      <c r="AO21" s="22" t="str">
        <f t="shared" si="6"/>
        <v>Volleyball</v>
      </c>
      <c r="AP21" s="22" t="str">
        <f t="shared" si="7"/>
        <v>Archery</v>
      </c>
      <c r="AQ21" s="22" t="str">
        <f t="shared" si="8"/>
        <v>Putt Putt</v>
      </c>
      <c r="AR21" s="22" t="str">
        <f t="shared" si="9"/>
        <v>Challenge Course</v>
      </c>
      <c r="AS21"/>
      <c r="AT21"/>
      <c r="AU21"/>
      <c r="AV21"/>
      <c r="AW21"/>
      <c r="AX21"/>
    </row>
    <row r="22" spans="1:50" s="6" customFormat="1" x14ac:dyDescent="0.2">
      <c r="A22" s="10" t="s">
        <v>46</v>
      </c>
      <c r="B22" s="11">
        <v>3</v>
      </c>
      <c r="C22" s="11"/>
      <c r="D22" s="11"/>
      <c r="E22" s="11"/>
      <c r="F22" s="11"/>
      <c r="G22" s="11"/>
      <c r="H22" s="11"/>
      <c r="I22" s="11"/>
      <c r="J22" s="11"/>
      <c r="K22" s="11"/>
      <c r="L22" s="11">
        <v>7</v>
      </c>
      <c r="M22" s="11"/>
      <c r="N22" s="11">
        <v>1</v>
      </c>
      <c r="O22" s="11"/>
      <c r="P22" s="11"/>
      <c r="Q22" s="11"/>
      <c r="R22" s="11">
        <v>4</v>
      </c>
      <c r="S22" s="11"/>
      <c r="T22" s="11">
        <v>6</v>
      </c>
      <c r="U22" s="10"/>
      <c r="V22" s="10"/>
      <c r="W22" s="11"/>
      <c r="X22" s="13"/>
      <c r="Y22" s="12">
        <v>8</v>
      </c>
      <c r="Z22" s="13">
        <v>10</v>
      </c>
      <c r="AA22" s="13">
        <v>9</v>
      </c>
      <c r="AB22" s="13"/>
      <c r="AC22" s="13"/>
      <c r="AD22" s="13">
        <v>2</v>
      </c>
      <c r="AE22" s="13"/>
      <c r="AF22" s="14"/>
      <c r="AG22" s="14"/>
      <c r="AH22" s="20"/>
      <c r="AI22" s="22" t="str">
        <f t="shared" si="0"/>
        <v>Ski</v>
      </c>
      <c r="AJ22" s="22" t="str">
        <f t="shared" si="1"/>
        <v>Rec Swim</v>
      </c>
      <c r="AK22" s="22" t="str">
        <f t="shared" si="2"/>
        <v>Softball</v>
      </c>
      <c r="AL22" s="22" t="str">
        <f t="shared" si="3"/>
        <v>Soccer</v>
      </c>
      <c r="AM22" s="22" t="str">
        <f t="shared" si="4"/>
        <v>Tree Climbing</v>
      </c>
      <c r="AN22" s="22" t="str">
        <f t="shared" si="5"/>
        <v>Tennis</v>
      </c>
      <c r="AO22" s="22" t="str">
        <f t="shared" si="6"/>
        <v>Archery</v>
      </c>
      <c r="AP22" s="22" t="str">
        <f t="shared" si="7"/>
        <v>Sail</v>
      </c>
      <c r="AQ22" s="22" t="str">
        <f t="shared" si="8"/>
        <v>Ultimate</v>
      </c>
      <c r="AR22" s="22" t="e">
        <f t="shared" si="9"/>
        <v>#NUM!</v>
      </c>
      <c r="AS22"/>
      <c r="AT22"/>
      <c r="AU22"/>
      <c r="AV22"/>
      <c r="AW22"/>
      <c r="AX22"/>
    </row>
    <row r="23" spans="1:50" s="7" customFormat="1" x14ac:dyDescent="0.2">
      <c r="A23" s="15" t="s">
        <v>47</v>
      </c>
      <c r="B23" s="16"/>
      <c r="C23" s="16"/>
      <c r="D23" s="16"/>
      <c r="E23" s="16">
        <v>10</v>
      </c>
      <c r="F23" s="16">
        <v>6</v>
      </c>
      <c r="G23" s="16">
        <v>9</v>
      </c>
      <c r="H23" s="16"/>
      <c r="I23" s="16"/>
      <c r="J23" s="16"/>
      <c r="K23" s="16"/>
      <c r="L23" s="16"/>
      <c r="M23" s="16">
        <v>1</v>
      </c>
      <c r="N23" s="16"/>
      <c r="O23" s="16">
        <v>1</v>
      </c>
      <c r="P23" s="16"/>
      <c r="Q23" s="16"/>
      <c r="R23" s="16">
        <v>4</v>
      </c>
      <c r="S23" s="16"/>
      <c r="T23" s="16"/>
      <c r="U23" s="15"/>
      <c r="V23" s="15">
        <v>5</v>
      </c>
      <c r="W23" s="16"/>
      <c r="X23" s="17"/>
      <c r="Y23" s="17"/>
      <c r="Z23" s="17"/>
      <c r="AA23" s="17">
        <v>8</v>
      </c>
      <c r="AB23" s="17"/>
      <c r="AC23" s="17">
        <v>2</v>
      </c>
      <c r="AD23" s="17">
        <v>7</v>
      </c>
      <c r="AE23" s="17"/>
      <c r="AF23" s="1">
        <v>3</v>
      </c>
      <c r="AG23" s="1"/>
      <c r="AH23" s="21"/>
      <c r="AI23" s="22" t="str">
        <f t="shared" si="0"/>
        <v>BYG</v>
      </c>
      <c r="AJ23" s="22" t="str">
        <f t="shared" si="1"/>
        <v>Challenge Course</v>
      </c>
      <c r="AK23" s="22" t="str">
        <f t="shared" si="2"/>
        <v>Rec Swim</v>
      </c>
      <c r="AL23" s="22" t="str">
        <f t="shared" si="3"/>
        <v>Sail</v>
      </c>
      <c r="AM23" s="22" t="str">
        <f t="shared" si="4"/>
        <v>Basketball</v>
      </c>
      <c r="AN23" s="22" t="str">
        <f t="shared" si="5"/>
        <v>Disc Golf</v>
      </c>
      <c r="AO23" s="22" t="str">
        <f t="shared" si="6"/>
        <v>Tennis</v>
      </c>
      <c r="AP23" s="22" t="str">
        <f t="shared" si="7"/>
        <v>Water Toys</v>
      </c>
      <c r="AQ23" s="22" t="str">
        <f t="shared" si="8"/>
        <v>PATTL</v>
      </c>
      <c r="AR23" s="22" t="str">
        <f t="shared" si="9"/>
        <v>Flag Football</v>
      </c>
      <c r="AS23"/>
      <c r="AT23"/>
      <c r="AU23"/>
      <c r="AV23"/>
      <c r="AW23"/>
      <c r="AX23"/>
    </row>
    <row r="24" spans="1:50" s="6" customFormat="1" x14ac:dyDescent="0.2">
      <c r="A24" s="10" t="s">
        <v>48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0"/>
      <c r="V24" s="10"/>
      <c r="W24" s="11"/>
      <c r="X24" s="13"/>
      <c r="Y24" s="13"/>
      <c r="Z24" s="13"/>
      <c r="AA24" s="13"/>
      <c r="AB24" s="13"/>
      <c r="AC24" s="13"/>
      <c r="AD24" s="13"/>
      <c r="AE24" s="13"/>
      <c r="AF24" s="14"/>
      <c r="AG24" s="14"/>
      <c r="AH24" s="20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/>
      <c r="AT24"/>
      <c r="AU24"/>
      <c r="AV24"/>
      <c r="AW24"/>
      <c r="AX24"/>
    </row>
    <row r="25" spans="1:50" s="7" customFormat="1" x14ac:dyDescent="0.2">
      <c r="A25" s="15" t="s">
        <v>49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5"/>
      <c r="V25" s="15"/>
      <c r="W25" s="16"/>
      <c r="X25" s="17"/>
      <c r="Y25" s="17"/>
      <c r="Z25" s="17"/>
      <c r="AA25" s="17"/>
      <c r="AB25" s="17"/>
      <c r="AC25" s="17"/>
      <c r="AD25" s="17"/>
      <c r="AE25" s="17"/>
      <c r="AF25" s="1"/>
      <c r="AG25" s="1"/>
      <c r="AH25" s="21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/>
      <c r="AT25"/>
      <c r="AU25"/>
      <c r="AV25"/>
      <c r="AW25"/>
      <c r="AX25"/>
    </row>
    <row r="26" spans="1:50" s="6" customFormat="1" x14ac:dyDescent="0.2">
      <c r="A26" s="10" t="s">
        <v>50</v>
      </c>
      <c r="B26" s="11">
        <v>9</v>
      </c>
      <c r="C26" s="11"/>
      <c r="D26" s="11"/>
      <c r="E26" s="11">
        <v>3</v>
      </c>
      <c r="F26" s="11"/>
      <c r="G26" s="11">
        <v>8</v>
      </c>
      <c r="H26" s="11">
        <v>6</v>
      </c>
      <c r="I26" s="11"/>
      <c r="J26" s="11"/>
      <c r="K26" s="11">
        <v>1</v>
      </c>
      <c r="L26" s="11"/>
      <c r="M26" s="11"/>
      <c r="N26" s="11"/>
      <c r="O26" s="11"/>
      <c r="P26" s="11"/>
      <c r="Q26" s="11"/>
      <c r="R26" s="11"/>
      <c r="S26" s="11"/>
      <c r="T26" s="11">
        <v>10</v>
      </c>
      <c r="U26" s="10">
        <v>4</v>
      </c>
      <c r="V26" s="10">
        <v>3</v>
      </c>
      <c r="W26" s="11"/>
      <c r="X26" s="13"/>
      <c r="Y26" s="13"/>
      <c r="Z26" s="13"/>
      <c r="AA26" s="13"/>
      <c r="AB26" s="13"/>
      <c r="AC26" s="13">
        <v>5</v>
      </c>
      <c r="AD26" s="13"/>
      <c r="AE26" s="13">
        <v>7</v>
      </c>
      <c r="AF26" s="14"/>
      <c r="AG26" s="14">
        <v>2</v>
      </c>
      <c r="AH26" s="20"/>
      <c r="AI26" s="22" t="str">
        <f t="shared" si="0"/>
        <v>Tree Climbing</v>
      </c>
      <c r="AJ26" s="22" t="str">
        <f t="shared" si="1"/>
        <v>Archery</v>
      </c>
      <c r="AK26" s="22" t="str">
        <f t="shared" si="2"/>
        <v>Challenge Course</v>
      </c>
      <c r="AL26" s="22" t="str">
        <f t="shared" si="3"/>
        <v>Pool</v>
      </c>
      <c r="AM26" s="22" t="str">
        <f t="shared" si="4"/>
        <v>Drama</v>
      </c>
      <c r="AN26" s="22" t="str">
        <f t="shared" si="5"/>
        <v>PATTL</v>
      </c>
      <c r="AO26" s="22" t="str">
        <f t="shared" si="6"/>
        <v>Gaga</v>
      </c>
      <c r="AP26" s="22" t="str">
        <f t="shared" si="7"/>
        <v>BYG</v>
      </c>
      <c r="AQ26" s="22" t="str">
        <f t="shared" si="8"/>
        <v>BYG</v>
      </c>
      <c r="AR26" s="22" t="str">
        <f t="shared" si="9"/>
        <v>Slip n Slide</v>
      </c>
      <c r="AS26"/>
      <c r="AT26"/>
      <c r="AU26"/>
      <c r="AV26"/>
      <c r="AW26"/>
      <c r="AX26"/>
    </row>
    <row r="27" spans="1:50" s="7" customFormat="1" x14ac:dyDescent="0.2">
      <c r="A27" s="15" t="s">
        <v>51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5"/>
      <c r="V27" s="15"/>
      <c r="W27" s="16"/>
      <c r="X27" s="17"/>
      <c r="Y27" s="17"/>
      <c r="Z27" s="17"/>
      <c r="AA27" s="17"/>
      <c r="AB27" s="17"/>
      <c r="AC27" s="17"/>
      <c r="AD27" s="17"/>
      <c r="AE27" s="17"/>
      <c r="AF27" s="1"/>
      <c r="AG27" s="1"/>
      <c r="AH27" s="21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/>
      <c r="AT27"/>
      <c r="AU27"/>
      <c r="AV27"/>
      <c r="AW27"/>
      <c r="AX27"/>
    </row>
    <row r="28" spans="1:50" s="6" customFormat="1" x14ac:dyDescent="0.2">
      <c r="A28" s="10" t="s">
        <v>52</v>
      </c>
      <c r="B28" s="11">
        <v>10</v>
      </c>
      <c r="C28" s="11">
        <v>7</v>
      </c>
      <c r="D28" s="11">
        <v>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>
        <v>9</v>
      </c>
      <c r="R28" s="11">
        <v>3</v>
      </c>
      <c r="S28" s="11"/>
      <c r="T28" s="11"/>
      <c r="U28" s="10">
        <v>6</v>
      </c>
      <c r="V28" s="10"/>
      <c r="W28" s="11"/>
      <c r="X28" s="13"/>
      <c r="Y28" s="13"/>
      <c r="Z28" s="13">
        <v>4</v>
      </c>
      <c r="AA28" s="13"/>
      <c r="AB28" s="13"/>
      <c r="AC28" s="13">
        <v>8</v>
      </c>
      <c r="AD28" s="13"/>
      <c r="AE28" s="13">
        <v>5</v>
      </c>
      <c r="AF28" s="14"/>
      <c r="AG28" s="14"/>
      <c r="AH28" s="20">
        <v>2</v>
      </c>
      <c r="AI28" s="22" t="str">
        <f t="shared" si="0"/>
        <v>Archery</v>
      </c>
      <c r="AJ28" s="22" t="str">
        <f t="shared" si="1"/>
        <v>Riflery</v>
      </c>
      <c r="AK28" s="22" t="str">
        <f t="shared" si="2"/>
        <v>PATTL</v>
      </c>
      <c r="AL28" s="22" t="str">
        <f t="shared" si="3"/>
        <v>Arts and Crafts</v>
      </c>
      <c r="AM28" s="22" t="str">
        <f t="shared" si="4"/>
        <v>Gaga</v>
      </c>
      <c r="AN28" s="22" t="str">
        <f t="shared" si="5"/>
        <v>Pool</v>
      </c>
      <c r="AO28" s="22" t="str">
        <f t="shared" si="6"/>
        <v>Ski</v>
      </c>
      <c r="AP28" s="22" t="str">
        <f t="shared" si="7"/>
        <v>Tennis</v>
      </c>
      <c r="AQ28" s="22" t="str">
        <f t="shared" si="8"/>
        <v>Softball</v>
      </c>
      <c r="AR28" s="22" t="str">
        <f t="shared" si="9"/>
        <v>Athletic Conditioning</v>
      </c>
      <c r="AS28"/>
      <c r="AT28"/>
      <c r="AU28"/>
      <c r="AV28"/>
      <c r="AW28"/>
      <c r="AX28"/>
    </row>
    <row r="29" spans="1:50" s="7" customFormat="1" x14ac:dyDescent="0.2">
      <c r="A29" s="15" t="s">
        <v>53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5"/>
      <c r="V29" s="15"/>
      <c r="W29" s="16"/>
      <c r="X29" s="17"/>
      <c r="Y29" s="17"/>
      <c r="Z29" s="17"/>
      <c r="AA29" s="17"/>
      <c r="AB29" s="17"/>
      <c r="AC29" s="17"/>
      <c r="AD29" s="17"/>
      <c r="AE29" s="17"/>
      <c r="AF29" s="1"/>
      <c r="AG29" s="1"/>
      <c r="AH29" s="21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/>
      <c r="AT29"/>
      <c r="AU29"/>
      <c r="AV29"/>
      <c r="AW29"/>
      <c r="AX29"/>
    </row>
    <row r="30" spans="1:50" s="6" customFormat="1" x14ac:dyDescent="0.2">
      <c r="A30" s="10" t="s">
        <v>54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0"/>
      <c r="V30" s="10"/>
      <c r="W30" s="11"/>
      <c r="X30" s="13"/>
      <c r="Y30" s="13"/>
      <c r="Z30" s="13"/>
      <c r="AA30" s="13"/>
      <c r="AB30" s="13"/>
      <c r="AC30" s="13"/>
      <c r="AD30" s="13"/>
      <c r="AE30" s="13"/>
      <c r="AF30" s="14"/>
      <c r="AG30" s="14"/>
      <c r="AH30" s="20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/>
      <c r="AT30"/>
      <c r="AU30"/>
      <c r="AV30"/>
      <c r="AW30"/>
      <c r="AX30"/>
    </row>
    <row r="31" spans="1:50" s="7" customFormat="1" x14ac:dyDescent="0.2">
      <c r="A31" s="15" t="s">
        <v>55</v>
      </c>
      <c r="B31" s="16"/>
      <c r="C31" s="16"/>
      <c r="D31" s="16"/>
      <c r="E31" s="16">
        <v>3</v>
      </c>
      <c r="F31" s="16"/>
      <c r="G31" s="16">
        <v>1</v>
      </c>
      <c r="H31" s="16"/>
      <c r="I31" s="16"/>
      <c r="J31" s="16"/>
      <c r="K31" s="16">
        <v>8</v>
      </c>
      <c r="L31" s="16">
        <v>6</v>
      </c>
      <c r="M31" s="16"/>
      <c r="N31" s="16"/>
      <c r="O31" s="16"/>
      <c r="P31" s="16">
        <v>10</v>
      </c>
      <c r="Q31" s="15">
        <v>7</v>
      </c>
      <c r="R31" s="15"/>
      <c r="S31" s="15"/>
      <c r="T31" s="15">
        <v>9</v>
      </c>
      <c r="U31" s="15">
        <v>2</v>
      </c>
      <c r="V31" s="15"/>
      <c r="W31" s="16"/>
      <c r="X31" s="17"/>
      <c r="Y31" s="17"/>
      <c r="Z31" s="17">
        <v>5</v>
      </c>
      <c r="AA31" s="17"/>
      <c r="AB31" s="17"/>
      <c r="AC31" s="17">
        <v>4</v>
      </c>
      <c r="AD31" s="17"/>
      <c r="AE31" s="17"/>
      <c r="AF31" s="1"/>
      <c r="AG31" s="1"/>
      <c r="AH31" s="21"/>
      <c r="AI31" s="22" t="str">
        <f t="shared" si="0"/>
        <v>OLS</v>
      </c>
      <c r="AJ31" s="22" t="str">
        <f t="shared" si="1"/>
        <v>Tree Climbing</v>
      </c>
      <c r="AK31" s="22" t="str">
        <f t="shared" si="2"/>
        <v>Fishing</v>
      </c>
      <c r="AL31" s="22" t="str">
        <f t="shared" si="3"/>
        <v>Riflery</v>
      </c>
      <c r="AM31" s="22" t="str">
        <f t="shared" si="4"/>
        <v>Soccer</v>
      </c>
      <c r="AN31" s="22" t="str">
        <f t="shared" si="5"/>
        <v>Ski</v>
      </c>
      <c r="AO31" s="22" t="str">
        <f t="shared" si="6"/>
        <v>PATTL</v>
      </c>
      <c r="AP31" s="22" t="str">
        <f t="shared" si="7"/>
        <v>BYG</v>
      </c>
      <c r="AQ31" s="22" t="str">
        <f t="shared" si="8"/>
        <v>Gaga</v>
      </c>
      <c r="AR31" s="22" t="str">
        <f t="shared" si="9"/>
        <v>Challenge Course</v>
      </c>
      <c r="AS31"/>
      <c r="AT31"/>
      <c r="AU31"/>
      <c r="AV31"/>
      <c r="AW31"/>
      <c r="AX31"/>
    </row>
    <row r="32" spans="1:50" s="6" customFormat="1" x14ac:dyDescent="0.2">
      <c r="A32" s="10" t="s">
        <v>56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0"/>
      <c r="V32" s="10"/>
      <c r="W32" s="11"/>
      <c r="X32" s="13"/>
      <c r="Y32" s="13"/>
      <c r="Z32" s="13"/>
      <c r="AA32" s="13"/>
      <c r="AB32" s="13"/>
      <c r="AC32" s="13"/>
      <c r="AD32" s="13"/>
      <c r="AE32" s="13"/>
      <c r="AF32" s="14"/>
      <c r="AG32" s="14"/>
      <c r="AH32" s="20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/>
      <c r="AT32"/>
      <c r="AU32"/>
      <c r="AV32"/>
      <c r="AW32"/>
      <c r="AX32"/>
    </row>
    <row r="33" spans="1:50" s="7" customFormat="1" x14ac:dyDescent="0.2">
      <c r="A33" s="15" t="s">
        <v>57</v>
      </c>
      <c r="B33" s="16">
        <v>3</v>
      </c>
      <c r="C33" s="16">
        <v>4</v>
      </c>
      <c r="D33" s="16"/>
      <c r="E33" s="16">
        <v>6</v>
      </c>
      <c r="F33" s="16"/>
      <c r="G33" s="16"/>
      <c r="H33" s="16"/>
      <c r="I33" s="16"/>
      <c r="J33" s="16"/>
      <c r="K33" s="16">
        <v>1</v>
      </c>
      <c r="L33" s="16"/>
      <c r="M33" s="16"/>
      <c r="N33" s="16"/>
      <c r="O33" s="16"/>
      <c r="P33" s="16"/>
      <c r="Q33" s="16"/>
      <c r="R33" s="16">
        <v>7</v>
      </c>
      <c r="S33" s="16">
        <v>5</v>
      </c>
      <c r="T33" s="16">
        <v>2</v>
      </c>
      <c r="U33" s="15"/>
      <c r="V33" s="15"/>
      <c r="W33" s="16"/>
      <c r="X33" s="17"/>
      <c r="Y33" s="17"/>
      <c r="Z33" s="17">
        <v>9</v>
      </c>
      <c r="AA33" s="17"/>
      <c r="AB33" s="17"/>
      <c r="AC33" s="17">
        <v>8</v>
      </c>
      <c r="AD33" s="17"/>
      <c r="AE33" s="17"/>
      <c r="AF33" s="1">
        <v>10</v>
      </c>
      <c r="AG33" s="1"/>
      <c r="AH33" s="21"/>
      <c r="AI33" s="22" t="s">
        <v>24</v>
      </c>
      <c r="AJ33" s="22" t="s">
        <v>15</v>
      </c>
      <c r="AK33" s="22" t="s">
        <v>17</v>
      </c>
      <c r="AL33" s="22" t="s">
        <v>61</v>
      </c>
      <c r="AM33" s="22" t="str">
        <f t="shared" si="4"/>
        <v>BYG</v>
      </c>
      <c r="AN33" s="22" t="s">
        <v>63</v>
      </c>
      <c r="AO33" s="22" t="s">
        <v>12</v>
      </c>
      <c r="AP33" s="22" t="s">
        <v>16</v>
      </c>
      <c r="AQ33" s="22" t="s">
        <v>0</v>
      </c>
      <c r="AR33" s="22" t="s">
        <v>1</v>
      </c>
      <c r="AS33"/>
      <c r="AT33"/>
      <c r="AU33"/>
      <c r="AV33"/>
      <c r="AW33"/>
      <c r="AX33"/>
    </row>
    <row r="34" spans="1:50" s="6" customFormat="1" x14ac:dyDescent="0.2">
      <c r="A34" s="10" t="s">
        <v>58</v>
      </c>
      <c r="B34" s="11"/>
      <c r="C34" s="11">
        <v>6</v>
      </c>
      <c r="D34" s="11"/>
      <c r="E34" s="11"/>
      <c r="F34" s="11"/>
      <c r="G34" s="11">
        <v>9</v>
      </c>
      <c r="H34" s="11"/>
      <c r="I34" s="11">
        <v>1</v>
      </c>
      <c r="J34" s="11"/>
      <c r="K34" s="11">
        <v>8</v>
      </c>
      <c r="L34" s="11"/>
      <c r="M34" s="11">
        <v>10</v>
      </c>
      <c r="N34" s="11"/>
      <c r="O34" s="11"/>
      <c r="P34" s="11"/>
      <c r="Q34" s="11">
        <v>7</v>
      </c>
      <c r="R34" s="11">
        <v>5</v>
      </c>
      <c r="S34" s="11"/>
      <c r="T34" s="11"/>
      <c r="U34" s="10"/>
      <c r="V34" s="10"/>
      <c r="W34" s="11"/>
      <c r="X34" s="13"/>
      <c r="Y34" s="13"/>
      <c r="Z34" s="13">
        <v>4</v>
      </c>
      <c r="AA34" s="13"/>
      <c r="AB34" s="13"/>
      <c r="AC34" s="13"/>
      <c r="AD34" s="13"/>
      <c r="AE34" s="13">
        <v>3</v>
      </c>
      <c r="AF34" s="14"/>
      <c r="AG34" s="14">
        <v>2</v>
      </c>
      <c r="AH34" s="20"/>
      <c r="AI34" s="22" t="str">
        <f t="shared" si="0"/>
        <v>Flag Football</v>
      </c>
      <c r="AJ34" s="22" t="str">
        <f t="shared" si="1"/>
        <v>Challenge Course</v>
      </c>
      <c r="AK34" s="22" t="str">
        <f t="shared" si="2"/>
        <v>Fishing</v>
      </c>
      <c r="AL34" s="22" t="str">
        <f t="shared" si="3"/>
        <v>Riflery</v>
      </c>
      <c r="AM34" s="22" t="str">
        <f t="shared" si="4"/>
        <v>Arts and Crafts</v>
      </c>
      <c r="AN34" s="22" t="str">
        <f t="shared" si="5"/>
        <v>Tennis</v>
      </c>
      <c r="AO34" s="22" t="str">
        <f t="shared" si="6"/>
        <v>Ski</v>
      </c>
      <c r="AP34" s="22" t="str">
        <f t="shared" si="7"/>
        <v>Pool</v>
      </c>
      <c r="AQ34" s="22" t="str">
        <f t="shared" si="8"/>
        <v>Slip n Slide</v>
      </c>
      <c r="AR34" s="22" t="str">
        <f t="shared" si="9"/>
        <v>Dance</v>
      </c>
      <c r="AS34"/>
      <c r="AT34"/>
      <c r="AU34"/>
      <c r="AV34"/>
      <c r="AW34"/>
      <c r="AX34"/>
    </row>
    <row r="35" spans="1:50" s="7" customFormat="1" x14ac:dyDescent="0.2">
      <c r="A35" s="15" t="s">
        <v>59</v>
      </c>
      <c r="B35" s="16"/>
      <c r="C35" s="16">
        <v>5</v>
      </c>
      <c r="D35" s="16"/>
      <c r="E35" s="16">
        <v>9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>
        <v>4</v>
      </c>
      <c r="T35" s="16"/>
      <c r="U35" s="15">
        <v>3</v>
      </c>
      <c r="V35" s="15"/>
      <c r="W35" s="16"/>
      <c r="X35" s="17"/>
      <c r="Y35" s="17"/>
      <c r="Z35" s="17">
        <v>1</v>
      </c>
      <c r="AA35" s="17">
        <v>10</v>
      </c>
      <c r="AB35" s="17"/>
      <c r="AC35" s="17">
        <v>8</v>
      </c>
      <c r="AD35" s="17"/>
      <c r="AE35" s="17"/>
      <c r="AF35" s="1">
        <v>7</v>
      </c>
      <c r="AG35" s="1"/>
      <c r="AH35" s="21"/>
      <c r="AI35" s="22" t="str">
        <f t="shared" si="0"/>
        <v>Rec Swim</v>
      </c>
      <c r="AJ35" s="22" t="str">
        <f t="shared" si="1"/>
        <v>BYG</v>
      </c>
      <c r="AK35" s="22" t="str">
        <f t="shared" si="2"/>
        <v>PATTL</v>
      </c>
      <c r="AL35" s="22" t="str">
        <f t="shared" si="3"/>
        <v>Water Toys</v>
      </c>
      <c r="AM35" s="22" t="str">
        <f t="shared" si="4"/>
        <v>Arts and Crafts</v>
      </c>
      <c r="AN35" s="22" t="str">
        <f t="shared" si="5"/>
        <v>Volleyball</v>
      </c>
      <c r="AO35" s="22" t="str">
        <f t="shared" si="6"/>
        <v>Gaga</v>
      </c>
      <c r="AP35" s="22" t="str">
        <f t="shared" si="7"/>
        <v>Ski</v>
      </c>
      <c r="AQ35" s="22" t="e">
        <f t="shared" si="8"/>
        <v>#NUM!</v>
      </c>
      <c r="AR35" s="22" t="e">
        <f t="shared" si="9"/>
        <v>#NUM!</v>
      </c>
      <c r="AS35"/>
      <c r="AT35"/>
      <c r="AU35"/>
      <c r="AV35"/>
      <c r="AW35"/>
      <c r="AX35"/>
    </row>
    <row r="36" spans="1:50" s="6" customFormat="1" x14ac:dyDescent="0.2">
      <c r="A36" s="10" t="s">
        <v>60</v>
      </c>
      <c r="B36" s="11"/>
      <c r="C36" s="11"/>
      <c r="D36" s="11"/>
      <c r="E36" s="11">
        <v>1</v>
      </c>
      <c r="F36" s="11">
        <v>6</v>
      </c>
      <c r="G36" s="11"/>
      <c r="H36" s="11"/>
      <c r="I36" s="11"/>
      <c r="J36" s="11"/>
      <c r="K36" s="11"/>
      <c r="L36" s="11">
        <v>4</v>
      </c>
      <c r="M36" s="11"/>
      <c r="N36" s="11">
        <v>5</v>
      </c>
      <c r="O36" s="11"/>
      <c r="P36" s="11"/>
      <c r="Q36" s="11">
        <v>8</v>
      </c>
      <c r="R36" s="11">
        <v>7</v>
      </c>
      <c r="S36" s="11">
        <v>3</v>
      </c>
      <c r="T36" s="11"/>
      <c r="U36" s="10"/>
      <c r="V36" s="10"/>
      <c r="W36" s="11"/>
      <c r="X36" s="13">
        <v>9</v>
      </c>
      <c r="Y36" s="13"/>
      <c r="Z36" s="13">
        <v>10</v>
      </c>
      <c r="AA36" s="13">
        <v>2</v>
      </c>
      <c r="AB36" s="13"/>
      <c r="AC36" s="13"/>
      <c r="AD36" s="13"/>
      <c r="AE36" s="13"/>
      <c r="AF36" s="14"/>
      <c r="AG36" s="14"/>
      <c r="AH36" s="20"/>
      <c r="AI36" s="22" t="str">
        <f t="shared" si="0"/>
        <v>Ski</v>
      </c>
      <c r="AJ36" s="22" t="str">
        <f t="shared" si="1"/>
        <v>Baseball</v>
      </c>
      <c r="AK36" s="22" t="str">
        <f t="shared" si="2"/>
        <v>Riflery</v>
      </c>
      <c r="AL36" s="22" t="str">
        <f t="shared" si="3"/>
        <v>Tennis</v>
      </c>
      <c r="AM36" s="22" t="str">
        <f t="shared" si="4"/>
        <v>Basketball</v>
      </c>
      <c r="AN36" s="22" t="str">
        <f t="shared" si="5"/>
        <v>Ultimate</v>
      </c>
      <c r="AO36" s="22" t="str">
        <f t="shared" si="6"/>
        <v>Soccer</v>
      </c>
      <c r="AP36" s="22" t="str">
        <f t="shared" si="7"/>
        <v>Volleyball</v>
      </c>
      <c r="AQ36" s="22" t="str">
        <f t="shared" si="8"/>
        <v>Rec Swim</v>
      </c>
      <c r="AR36" s="22" t="str">
        <f t="shared" si="9"/>
        <v>BYG</v>
      </c>
      <c r="AS36"/>
      <c r="AT36"/>
      <c r="AU36"/>
      <c r="AV36"/>
      <c r="AW36"/>
      <c r="AX36"/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53"/>
  <sheetViews>
    <sheetView workbookViewId="0">
      <selection activeCell="U1" sqref="U1:U22"/>
    </sheetView>
  </sheetViews>
  <sheetFormatPr baseColWidth="10" defaultRowHeight="16" x14ac:dyDescent="0.2"/>
  <cols>
    <col min="2" max="2" width="9.6640625" bestFit="1" customWidth="1"/>
    <col min="3" max="4" width="12.83203125" bestFit="1" customWidth="1"/>
    <col min="5" max="5" width="19.83203125" bestFit="1" customWidth="1"/>
    <col min="6" max="6" width="13.1640625" bestFit="1" customWidth="1"/>
    <col min="7" max="7" width="15.1640625" bestFit="1" customWidth="1"/>
    <col min="9" max="9" width="9.6640625" bestFit="1" customWidth="1"/>
    <col min="10" max="15" width="12.83203125" bestFit="1" customWidth="1"/>
    <col min="16" max="16" width="13.1640625" bestFit="1" customWidth="1"/>
    <col min="17" max="17" width="15.5" bestFit="1" customWidth="1"/>
    <col min="19" max="20" width="12.83203125" bestFit="1" customWidth="1"/>
  </cols>
  <sheetData>
    <row r="1" spans="1:20" ht="17" thickBot="1" x14ac:dyDescent="0.25">
      <c r="A1" s="150"/>
      <c r="B1" s="105" t="s">
        <v>64</v>
      </c>
      <c r="C1" s="31" t="s">
        <v>65</v>
      </c>
      <c r="D1" s="31" t="s">
        <v>66</v>
      </c>
      <c r="E1" s="31" t="s">
        <v>67</v>
      </c>
      <c r="F1" s="370" t="s">
        <v>126</v>
      </c>
      <c r="G1" s="371"/>
      <c r="H1" s="371"/>
      <c r="I1" s="371"/>
      <c r="J1" s="371"/>
      <c r="K1" s="372"/>
      <c r="L1" s="370" t="s">
        <v>123</v>
      </c>
      <c r="M1" s="371"/>
      <c r="N1" s="371"/>
      <c r="O1" s="372"/>
      <c r="P1" s="31" t="s">
        <v>70</v>
      </c>
      <c r="Q1" s="31" t="s">
        <v>71</v>
      </c>
      <c r="R1" s="31" t="s">
        <v>72</v>
      </c>
      <c r="S1" s="31" t="s">
        <v>73</v>
      </c>
      <c r="T1" s="31" t="s">
        <v>74</v>
      </c>
    </row>
    <row r="2" spans="1:20" x14ac:dyDescent="0.2">
      <c r="A2" s="157" t="s">
        <v>91</v>
      </c>
      <c r="B2" s="435" t="s">
        <v>92</v>
      </c>
      <c r="C2" s="106" t="s">
        <v>93</v>
      </c>
      <c r="D2" s="107" t="s">
        <v>93</v>
      </c>
      <c r="E2" s="108" t="s">
        <v>93</v>
      </c>
      <c r="F2" s="426" t="s">
        <v>16</v>
      </c>
      <c r="G2" s="427"/>
      <c r="H2" s="427"/>
      <c r="I2" s="427"/>
      <c r="J2" s="427"/>
      <c r="K2" s="428"/>
      <c r="L2" s="426" t="s">
        <v>14</v>
      </c>
      <c r="M2" s="427"/>
      <c r="N2" s="427"/>
      <c r="O2" s="428"/>
      <c r="P2" s="106" t="s">
        <v>94</v>
      </c>
      <c r="Q2" s="108" t="s">
        <v>94</v>
      </c>
      <c r="R2" s="452" t="s">
        <v>95</v>
      </c>
      <c r="S2" s="106" t="s">
        <v>93</v>
      </c>
      <c r="T2" s="108" t="s">
        <v>93</v>
      </c>
    </row>
    <row r="3" spans="1:20" x14ac:dyDescent="0.2">
      <c r="A3" s="158" t="s">
        <v>100</v>
      </c>
      <c r="B3" s="436"/>
      <c r="C3" s="109" t="s">
        <v>93</v>
      </c>
      <c r="D3" s="26" t="s">
        <v>93</v>
      </c>
      <c r="E3" s="110" t="s">
        <v>93</v>
      </c>
      <c r="F3" s="429" t="s">
        <v>8</v>
      </c>
      <c r="G3" s="430"/>
      <c r="H3" s="430"/>
      <c r="I3" s="430"/>
      <c r="J3" s="430"/>
      <c r="K3" s="431"/>
      <c r="L3" s="429" t="s">
        <v>18</v>
      </c>
      <c r="M3" s="430"/>
      <c r="N3" s="430"/>
      <c r="O3" s="431"/>
      <c r="P3" s="109" t="s">
        <v>94</v>
      </c>
      <c r="Q3" s="110" t="s">
        <v>94</v>
      </c>
      <c r="R3" s="453"/>
      <c r="S3" s="109" t="s">
        <v>93</v>
      </c>
      <c r="T3" s="110" t="s">
        <v>93</v>
      </c>
    </row>
    <row r="4" spans="1:20" ht="17" thickBot="1" x14ac:dyDescent="0.25">
      <c r="A4" s="158" t="s">
        <v>101</v>
      </c>
      <c r="B4" s="437"/>
      <c r="C4" s="111" t="s">
        <v>93</v>
      </c>
      <c r="D4" s="112" t="s">
        <v>93</v>
      </c>
      <c r="E4" s="113" t="s">
        <v>93</v>
      </c>
      <c r="F4" s="432" t="s">
        <v>129</v>
      </c>
      <c r="G4" s="433"/>
      <c r="H4" s="433"/>
      <c r="I4" s="433"/>
      <c r="J4" s="433"/>
      <c r="K4" s="434"/>
      <c r="L4" s="432" t="s">
        <v>3</v>
      </c>
      <c r="M4" s="433"/>
      <c r="N4" s="433"/>
      <c r="O4" s="434"/>
      <c r="P4" s="111" t="s">
        <v>94</v>
      </c>
      <c r="Q4" s="113" t="s">
        <v>94</v>
      </c>
      <c r="R4" s="454"/>
      <c r="S4" s="111" t="s">
        <v>93</v>
      </c>
      <c r="T4" s="113" t="s">
        <v>93</v>
      </c>
    </row>
    <row r="5" spans="1:20" x14ac:dyDescent="0.2">
      <c r="A5" s="156" t="s">
        <v>102</v>
      </c>
      <c r="B5" s="23"/>
      <c r="C5" s="438" t="s">
        <v>92</v>
      </c>
      <c r="D5" s="114" t="s">
        <v>93</v>
      </c>
      <c r="E5" s="115" t="s">
        <v>93</v>
      </c>
      <c r="F5" s="473" t="s">
        <v>14</v>
      </c>
      <c r="G5" s="474"/>
      <c r="H5" s="474"/>
      <c r="I5" s="474"/>
      <c r="J5" s="474"/>
      <c r="K5" s="475"/>
      <c r="L5" s="473" t="s">
        <v>20</v>
      </c>
      <c r="M5" s="474"/>
      <c r="N5" s="474"/>
      <c r="O5" s="475"/>
      <c r="P5" s="129" t="s">
        <v>94</v>
      </c>
      <c r="Q5" s="130" t="s">
        <v>94</v>
      </c>
      <c r="R5" s="131" t="s">
        <v>94</v>
      </c>
      <c r="S5" s="387" t="s">
        <v>95</v>
      </c>
      <c r="T5" s="137" t="s">
        <v>93</v>
      </c>
    </row>
    <row r="6" spans="1:20" x14ac:dyDescent="0.2">
      <c r="A6" s="156" t="s">
        <v>103</v>
      </c>
      <c r="B6" s="23"/>
      <c r="C6" s="438"/>
      <c r="D6" s="116" t="s">
        <v>93</v>
      </c>
      <c r="E6" s="117" t="s">
        <v>93</v>
      </c>
      <c r="F6" s="476" t="s">
        <v>62</v>
      </c>
      <c r="G6" s="477"/>
      <c r="H6" s="477"/>
      <c r="I6" s="477"/>
      <c r="J6" s="477"/>
      <c r="K6" s="478"/>
      <c r="L6" s="476" t="s">
        <v>25</v>
      </c>
      <c r="M6" s="477"/>
      <c r="N6" s="477"/>
      <c r="O6" s="478"/>
      <c r="P6" s="132" t="s">
        <v>94</v>
      </c>
      <c r="Q6" s="27" t="s">
        <v>94</v>
      </c>
      <c r="R6" s="133" t="s">
        <v>94</v>
      </c>
      <c r="S6" s="388"/>
      <c r="T6" s="138" t="s">
        <v>93</v>
      </c>
    </row>
    <row r="7" spans="1:20" ht="17" thickBot="1" x14ac:dyDescent="0.25">
      <c r="A7" s="156" t="s">
        <v>104</v>
      </c>
      <c r="B7" s="23"/>
      <c r="C7" s="439"/>
      <c r="D7" s="118" t="s">
        <v>93</v>
      </c>
      <c r="E7" s="119" t="s">
        <v>93</v>
      </c>
      <c r="F7" s="479" t="s">
        <v>18</v>
      </c>
      <c r="G7" s="480"/>
      <c r="H7" s="480"/>
      <c r="I7" s="480"/>
      <c r="J7" s="480"/>
      <c r="K7" s="481"/>
      <c r="L7" s="479" t="s">
        <v>11</v>
      </c>
      <c r="M7" s="480"/>
      <c r="N7" s="480"/>
      <c r="O7" s="481"/>
      <c r="P7" s="134" t="s">
        <v>94</v>
      </c>
      <c r="Q7" s="135" t="s">
        <v>94</v>
      </c>
      <c r="R7" s="136" t="s">
        <v>94</v>
      </c>
      <c r="S7" s="389"/>
      <c r="T7" s="139" t="s">
        <v>93</v>
      </c>
    </row>
    <row r="8" spans="1:20" ht="17" thickBot="1" x14ac:dyDescent="0.25">
      <c r="A8" s="159"/>
      <c r="B8" s="3"/>
      <c r="C8" s="3"/>
      <c r="D8" s="3"/>
      <c r="E8" s="3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</row>
    <row r="9" spans="1:20" x14ac:dyDescent="0.2">
      <c r="A9" s="154" t="s">
        <v>105</v>
      </c>
      <c r="B9" s="4"/>
      <c r="C9" s="4"/>
      <c r="D9" s="440" t="s">
        <v>92</v>
      </c>
      <c r="E9" s="103" t="s">
        <v>93</v>
      </c>
      <c r="F9" s="63" t="s">
        <v>93</v>
      </c>
      <c r="G9" s="64" t="s">
        <v>93</v>
      </c>
      <c r="H9" s="423" t="s">
        <v>5</v>
      </c>
      <c r="I9" s="424"/>
      <c r="J9" s="424"/>
      <c r="K9" s="425"/>
      <c r="L9" s="423" t="s">
        <v>19</v>
      </c>
      <c r="M9" s="424"/>
      <c r="N9" s="424"/>
      <c r="O9" s="425"/>
      <c r="P9" s="423" t="s">
        <v>3</v>
      </c>
      <c r="Q9" s="424"/>
      <c r="R9" s="424"/>
      <c r="S9" s="425"/>
      <c r="T9" s="81" t="s">
        <v>94</v>
      </c>
    </row>
    <row r="10" spans="1:20" ht="17" thickBot="1" x14ac:dyDescent="0.25">
      <c r="A10" s="154" t="s">
        <v>107</v>
      </c>
      <c r="B10" s="4"/>
      <c r="C10" s="4"/>
      <c r="D10" s="441"/>
      <c r="E10" s="104" t="s">
        <v>93</v>
      </c>
      <c r="F10" s="95" t="s">
        <v>93</v>
      </c>
      <c r="G10" s="96" t="s">
        <v>93</v>
      </c>
      <c r="H10" s="449" t="s">
        <v>25</v>
      </c>
      <c r="I10" s="450"/>
      <c r="J10" s="450"/>
      <c r="K10" s="451"/>
      <c r="L10" s="449" t="s">
        <v>13</v>
      </c>
      <c r="M10" s="450"/>
      <c r="N10" s="450"/>
      <c r="O10" s="451"/>
      <c r="P10" s="449" t="s">
        <v>18</v>
      </c>
      <c r="Q10" s="450"/>
      <c r="R10" s="450"/>
      <c r="S10" s="451"/>
      <c r="T10" s="82" t="s">
        <v>94</v>
      </c>
    </row>
    <row r="11" spans="1:20" x14ac:dyDescent="0.2">
      <c r="A11" s="155" t="s">
        <v>108</v>
      </c>
      <c r="B11" s="4"/>
      <c r="C11" s="4"/>
      <c r="D11" s="443" t="s">
        <v>92</v>
      </c>
      <c r="E11" s="102" t="s">
        <v>93</v>
      </c>
      <c r="F11" s="97" t="s">
        <v>93</v>
      </c>
      <c r="G11" s="98" t="s">
        <v>93</v>
      </c>
      <c r="H11" s="482" t="s">
        <v>28</v>
      </c>
      <c r="I11" s="483"/>
      <c r="J11" s="483"/>
      <c r="K11" s="484"/>
      <c r="L11" s="482" t="s">
        <v>0</v>
      </c>
      <c r="M11" s="483"/>
      <c r="N11" s="483"/>
      <c r="O11" s="484"/>
      <c r="P11" s="482" t="s">
        <v>5</v>
      </c>
      <c r="Q11" s="483"/>
      <c r="R11" s="483"/>
      <c r="S11" s="484"/>
      <c r="T11" s="83" t="s">
        <v>94</v>
      </c>
    </row>
    <row r="12" spans="1:20" ht="17" thickBot="1" x14ac:dyDescent="0.25">
      <c r="A12" s="155" t="s">
        <v>109</v>
      </c>
      <c r="B12" s="4"/>
      <c r="C12" s="4"/>
      <c r="D12" s="444"/>
      <c r="E12" s="80" t="s">
        <v>93</v>
      </c>
      <c r="F12" s="70" t="s">
        <v>93</v>
      </c>
      <c r="G12" s="71" t="s">
        <v>93</v>
      </c>
      <c r="H12" s="482" t="s">
        <v>28</v>
      </c>
      <c r="I12" s="483"/>
      <c r="J12" s="483"/>
      <c r="K12" s="484"/>
      <c r="L12" s="482" t="s">
        <v>1</v>
      </c>
      <c r="M12" s="483"/>
      <c r="N12" s="483"/>
      <c r="O12" s="484"/>
      <c r="P12" s="482" t="s">
        <v>15</v>
      </c>
      <c r="Q12" s="483"/>
      <c r="R12" s="483"/>
      <c r="S12" s="484"/>
      <c r="T12" s="86" t="s">
        <v>94</v>
      </c>
    </row>
    <row r="13" spans="1:20" x14ac:dyDescent="0.2">
      <c r="A13" s="153" t="s">
        <v>110</v>
      </c>
      <c r="B13" s="4"/>
      <c r="C13" s="4"/>
      <c r="D13" s="23"/>
      <c r="E13" s="397" t="s">
        <v>92</v>
      </c>
      <c r="F13" s="55" t="s">
        <v>93</v>
      </c>
      <c r="G13" s="56" t="s">
        <v>93</v>
      </c>
      <c r="H13" s="500" t="s">
        <v>63</v>
      </c>
      <c r="I13" s="501"/>
      <c r="J13" s="501"/>
      <c r="K13" s="502"/>
      <c r="L13" s="500" t="s">
        <v>24</v>
      </c>
      <c r="M13" s="501"/>
      <c r="N13" s="501"/>
      <c r="O13" s="502"/>
      <c r="P13" s="500" t="s">
        <v>10</v>
      </c>
      <c r="Q13" s="501"/>
      <c r="R13" s="501"/>
      <c r="S13" s="502"/>
      <c r="T13" s="87" t="s">
        <v>94</v>
      </c>
    </row>
    <row r="14" spans="1:20" x14ac:dyDescent="0.2">
      <c r="A14" s="153" t="s">
        <v>111</v>
      </c>
      <c r="B14" s="4"/>
      <c r="C14" s="4"/>
      <c r="D14" s="23"/>
      <c r="E14" s="384"/>
      <c r="F14" s="51" t="s">
        <v>93</v>
      </c>
      <c r="G14" s="58" t="s">
        <v>93</v>
      </c>
      <c r="H14" s="500" t="s">
        <v>63</v>
      </c>
      <c r="I14" s="501"/>
      <c r="J14" s="501"/>
      <c r="K14" s="502"/>
      <c r="L14" s="500" t="s">
        <v>61</v>
      </c>
      <c r="M14" s="501"/>
      <c r="N14" s="501"/>
      <c r="O14" s="502"/>
      <c r="P14" s="500" t="s">
        <v>16</v>
      </c>
      <c r="Q14" s="501"/>
      <c r="R14" s="501"/>
      <c r="S14" s="502"/>
      <c r="T14" s="88" t="s">
        <v>94</v>
      </c>
    </row>
    <row r="15" spans="1:20" x14ac:dyDescent="0.2">
      <c r="A15" s="153" t="s">
        <v>112</v>
      </c>
      <c r="B15" s="4"/>
      <c r="C15" s="4"/>
      <c r="D15" s="23"/>
      <c r="E15" s="384"/>
      <c r="F15" s="51" t="s">
        <v>93</v>
      </c>
      <c r="G15" s="58" t="s">
        <v>93</v>
      </c>
      <c r="H15" s="500" t="s">
        <v>28</v>
      </c>
      <c r="I15" s="501"/>
      <c r="J15" s="501"/>
      <c r="K15" s="502"/>
      <c r="L15" s="500" t="s">
        <v>5</v>
      </c>
      <c r="M15" s="501"/>
      <c r="N15" s="501"/>
      <c r="O15" s="502"/>
      <c r="P15" s="500" t="s">
        <v>11</v>
      </c>
      <c r="Q15" s="501"/>
      <c r="R15" s="501"/>
      <c r="S15" s="502"/>
      <c r="T15" s="88" t="s">
        <v>94</v>
      </c>
    </row>
    <row r="16" spans="1:20" x14ac:dyDescent="0.2">
      <c r="A16" s="153" t="s">
        <v>113</v>
      </c>
      <c r="B16" s="4"/>
      <c r="C16" s="4"/>
      <c r="D16" s="23"/>
      <c r="E16" s="384"/>
      <c r="F16" s="51" t="s">
        <v>93</v>
      </c>
      <c r="G16" s="58" t="s">
        <v>93</v>
      </c>
      <c r="H16" s="500" t="s">
        <v>63</v>
      </c>
      <c r="I16" s="501"/>
      <c r="J16" s="501"/>
      <c r="K16" s="502"/>
      <c r="L16" s="500" t="s">
        <v>25</v>
      </c>
      <c r="M16" s="501"/>
      <c r="N16" s="501"/>
      <c r="O16" s="502"/>
      <c r="P16" s="500" t="s">
        <v>61</v>
      </c>
      <c r="Q16" s="501"/>
      <c r="R16" s="501"/>
      <c r="S16" s="502"/>
      <c r="T16" s="88" t="s">
        <v>94</v>
      </c>
    </row>
    <row r="17" spans="1:33" ht="17" thickBot="1" x14ac:dyDescent="0.25">
      <c r="A17" s="153" t="s">
        <v>114</v>
      </c>
      <c r="B17" s="4"/>
      <c r="C17" s="4"/>
      <c r="D17" s="23"/>
      <c r="E17" s="398"/>
      <c r="F17" s="60" t="s">
        <v>93</v>
      </c>
      <c r="G17" s="61" t="s">
        <v>93</v>
      </c>
      <c r="H17" s="500" t="s">
        <v>22</v>
      </c>
      <c r="I17" s="501"/>
      <c r="J17" s="501"/>
      <c r="K17" s="502"/>
      <c r="L17" s="500" t="s">
        <v>24</v>
      </c>
      <c r="M17" s="501"/>
      <c r="N17" s="501"/>
      <c r="O17" s="502"/>
      <c r="P17" s="500" t="s">
        <v>12</v>
      </c>
      <c r="Q17" s="501"/>
      <c r="R17" s="501"/>
      <c r="S17" s="502"/>
      <c r="T17" s="89" t="s">
        <v>94</v>
      </c>
    </row>
    <row r="18" spans="1:33" x14ac:dyDescent="0.2">
      <c r="A18" s="151" t="s">
        <v>115</v>
      </c>
      <c r="B18" s="4"/>
      <c r="C18" s="4"/>
      <c r="D18" s="23"/>
      <c r="E18" s="23"/>
      <c r="F18" s="376" t="s">
        <v>92</v>
      </c>
      <c r="G18" s="99" t="s">
        <v>93</v>
      </c>
      <c r="H18" s="494" t="s">
        <v>20</v>
      </c>
      <c r="I18" s="495"/>
      <c r="J18" s="495"/>
      <c r="K18" s="496"/>
      <c r="L18" s="494" t="s">
        <v>17</v>
      </c>
      <c r="M18" s="495"/>
      <c r="N18" s="495"/>
      <c r="O18" s="496"/>
      <c r="P18" s="494" t="s">
        <v>24</v>
      </c>
      <c r="Q18" s="495"/>
      <c r="R18" s="495"/>
      <c r="S18" s="496"/>
      <c r="T18" s="72" t="s">
        <v>94</v>
      </c>
    </row>
    <row r="19" spans="1:33" x14ac:dyDescent="0.2">
      <c r="A19" s="151" t="s">
        <v>116</v>
      </c>
      <c r="B19" s="4"/>
      <c r="C19" s="4"/>
      <c r="D19" s="23"/>
      <c r="E19" s="23"/>
      <c r="F19" s="377"/>
      <c r="G19" s="100" t="s">
        <v>93</v>
      </c>
      <c r="H19" s="494" t="s">
        <v>15</v>
      </c>
      <c r="I19" s="495"/>
      <c r="J19" s="495"/>
      <c r="K19" s="496"/>
      <c r="L19" s="494" t="s">
        <v>16</v>
      </c>
      <c r="M19" s="495"/>
      <c r="N19" s="495"/>
      <c r="O19" s="496"/>
      <c r="P19" s="494" t="s">
        <v>20</v>
      </c>
      <c r="Q19" s="495"/>
      <c r="R19" s="495"/>
      <c r="S19" s="496"/>
      <c r="T19" s="75" t="s">
        <v>94</v>
      </c>
    </row>
    <row r="20" spans="1:33" x14ac:dyDescent="0.2">
      <c r="A20" s="151" t="s">
        <v>117</v>
      </c>
      <c r="B20" s="4"/>
      <c r="C20" s="4"/>
      <c r="D20" s="23"/>
      <c r="E20" s="23"/>
      <c r="F20" s="377"/>
      <c r="G20" s="100" t="s">
        <v>93</v>
      </c>
      <c r="H20" s="494" t="s">
        <v>25</v>
      </c>
      <c r="I20" s="495"/>
      <c r="J20" s="495"/>
      <c r="K20" s="496"/>
      <c r="L20" s="494" t="s">
        <v>10</v>
      </c>
      <c r="M20" s="495"/>
      <c r="N20" s="495"/>
      <c r="O20" s="496"/>
      <c r="P20" s="494" t="s">
        <v>24</v>
      </c>
      <c r="Q20" s="495"/>
      <c r="R20" s="495"/>
      <c r="S20" s="496"/>
      <c r="T20" s="75" t="s">
        <v>94</v>
      </c>
    </row>
    <row r="21" spans="1:33" ht="17" thickBot="1" x14ac:dyDescent="0.25">
      <c r="A21" s="152" t="s">
        <v>118</v>
      </c>
      <c r="B21" s="4"/>
      <c r="C21" s="4"/>
      <c r="D21" s="23"/>
      <c r="E21" s="23"/>
      <c r="F21" s="378"/>
      <c r="G21" s="101" t="s">
        <v>93</v>
      </c>
      <c r="H21" s="488" t="s">
        <v>3</v>
      </c>
      <c r="I21" s="489"/>
      <c r="J21" s="489"/>
      <c r="K21" s="490"/>
      <c r="L21" s="488" t="s">
        <v>20</v>
      </c>
      <c r="M21" s="489"/>
      <c r="N21" s="489"/>
      <c r="O21" s="490"/>
      <c r="P21" s="488" t="s">
        <v>24</v>
      </c>
      <c r="Q21" s="489"/>
      <c r="R21" s="489"/>
      <c r="S21" s="490"/>
      <c r="T21" s="77" t="s">
        <v>94</v>
      </c>
    </row>
    <row r="22" spans="1:33" ht="17" thickBot="1" x14ac:dyDescent="0.25">
      <c r="B22" s="30" t="s">
        <v>64</v>
      </c>
      <c r="C22" s="31" t="s">
        <v>65</v>
      </c>
      <c r="D22" s="31" t="s">
        <v>66</v>
      </c>
      <c r="E22" s="31" t="s">
        <v>67</v>
      </c>
      <c r="F22" s="31" t="s">
        <v>68</v>
      </c>
      <c r="G22" s="31" t="s">
        <v>69</v>
      </c>
      <c r="H22" s="370" t="s">
        <v>122</v>
      </c>
      <c r="I22" s="371"/>
      <c r="J22" s="371"/>
      <c r="K22" s="372"/>
      <c r="L22" s="370" t="s">
        <v>123</v>
      </c>
      <c r="M22" s="371"/>
      <c r="N22" s="371"/>
      <c r="O22" s="372"/>
      <c r="P22" s="370" t="s">
        <v>124</v>
      </c>
      <c r="Q22" s="371"/>
      <c r="R22" s="371"/>
      <c r="S22" s="372"/>
      <c r="T22" s="31" t="s">
        <v>74</v>
      </c>
    </row>
    <row r="23" spans="1:33" s="160" customFormat="1" ht="17" thickBo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ht="17" thickTop="1" x14ac:dyDescent="0.2"/>
    <row r="31" spans="1:33" ht="17" thickBot="1" x14ac:dyDescent="0.25"/>
    <row r="32" spans="1:33" ht="17" thickBot="1" x14ac:dyDescent="0.25">
      <c r="B32" s="373" t="s">
        <v>127</v>
      </c>
      <c r="C32" s="374"/>
      <c r="D32" s="375"/>
      <c r="E32" s="31" t="s">
        <v>78</v>
      </c>
      <c r="F32" s="31" t="s">
        <v>79</v>
      </c>
      <c r="G32" s="31" t="s">
        <v>80</v>
      </c>
      <c r="H32" s="31" t="s">
        <v>81</v>
      </c>
      <c r="I32" s="31" t="s">
        <v>82</v>
      </c>
      <c r="J32" s="31" t="s">
        <v>83</v>
      </c>
      <c r="K32" s="31" t="s">
        <v>84</v>
      </c>
      <c r="L32" s="31" t="s">
        <v>85</v>
      </c>
      <c r="M32" s="31" t="s">
        <v>86</v>
      </c>
      <c r="N32" s="373" t="s">
        <v>128</v>
      </c>
      <c r="O32" s="374"/>
      <c r="P32" s="375"/>
      <c r="Q32" s="33" t="s">
        <v>90</v>
      </c>
    </row>
    <row r="33" spans="1:18" x14ac:dyDescent="0.2">
      <c r="A33" s="157" t="s">
        <v>91</v>
      </c>
      <c r="B33" s="455" t="s">
        <v>96</v>
      </c>
      <c r="C33" s="456"/>
      <c r="D33" s="457"/>
      <c r="E33" s="142" t="s">
        <v>6</v>
      </c>
      <c r="F33" s="142" t="s">
        <v>28</v>
      </c>
      <c r="G33" s="142" t="s">
        <v>3</v>
      </c>
      <c r="H33" s="145" t="s">
        <v>94</v>
      </c>
      <c r="I33" s="447" t="s">
        <v>97</v>
      </c>
      <c r="J33" s="106" t="s">
        <v>93</v>
      </c>
      <c r="K33" s="107" t="s">
        <v>93</v>
      </c>
      <c r="L33" s="107" t="s">
        <v>93</v>
      </c>
      <c r="M33" s="108" t="s">
        <v>93</v>
      </c>
      <c r="N33" s="405" t="s">
        <v>98</v>
      </c>
      <c r="O33" s="406"/>
      <c r="P33" s="407"/>
      <c r="Q33" s="390" t="s">
        <v>99</v>
      </c>
      <c r="R33" s="157" t="s">
        <v>91</v>
      </c>
    </row>
    <row r="34" spans="1:18" x14ac:dyDescent="0.2">
      <c r="A34" s="158" t="s">
        <v>100</v>
      </c>
      <c r="B34" s="458"/>
      <c r="C34" s="459"/>
      <c r="D34" s="460"/>
      <c r="E34" s="28" t="s">
        <v>120</v>
      </c>
      <c r="F34" s="28" t="s">
        <v>28</v>
      </c>
      <c r="G34" s="28" t="s">
        <v>16</v>
      </c>
      <c r="H34" s="146" t="s">
        <v>94</v>
      </c>
      <c r="I34" s="448"/>
      <c r="J34" s="109" t="s">
        <v>93</v>
      </c>
      <c r="K34" s="26" t="s">
        <v>93</v>
      </c>
      <c r="L34" s="26" t="s">
        <v>93</v>
      </c>
      <c r="M34" s="110" t="s">
        <v>93</v>
      </c>
      <c r="N34" s="408"/>
      <c r="O34" s="409"/>
      <c r="P34" s="410"/>
      <c r="Q34" s="391"/>
      <c r="R34" s="158" t="s">
        <v>100</v>
      </c>
    </row>
    <row r="35" spans="1:18" ht="17" thickBot="1" x14ac:dyDescent="0.25">
      <c r="A35" s="158" t="s">
        <v>101</v>
      </c>
      <c r="B35" s="461"/>
      <c r="C35" s="462"/>
      <c r="D35" s="463"/>
      <c r="E35" s="28" t="s">
        <v>15</v>
      </c>
      <c r="F35" s="28" t="s">
        <v>1</v>
      </c>
      <c r="G35" s="28" t="s">
        <v>28</v>
      </c>
      <c r="H35" s="147" t="s">
        <v>94</v>
      </c>
      <c r="I35" s="448"/>
      <c r="J35" s="111" t="s">
        <v>93</v>
      </c>
      <c r="K35" s="112" t="s">
        <v>93</v>
      </c>
      <c r="L35" s="112" t="s">
        <v>93</v>
      </c>
      <c r="M35" s="113" t="s">
        <v>93</v>
      </c>
      <c r="N35" s="411"/>
      <c r="O35" s="412"/>
      <c r="P35" s="413"/>
      <c r="Q35" s="392"/>
      <c r="R35" s="158" t="s">
        <v>101</v>
      </c>
    </row>
    <row r="36" spans="1:18" x14ac:dyDescent="0.2">
      <c r="A36" s="156" t="s">
        <v>102</v>
      </c>
      <c r="B36" s="464" t="s">
        <v>96</v>
      </c>
      <c r="C36" s="465"/>
      <c r="D36" s="466"/>
      <c r="E36" s="143" t="s">
        <v>9</v>
      </c>
      <c r="F36" s="143" t="s">
        <v>24</v>
      </c>
      <c r="G36" s="143" t="s">
        <v>15</v>
      </c>
      <c r="H36" s="114" t="s">
        <v>94</v>
      </c>
      <c r="I36" s="115" t="s">
        <v>94</v>
      </c>
      <c r="J36" s="445" t="s">
        <v>97</v>
      </c>
      <c r="K36" s="114" t="s">
        <v>93</v>
      </c>
      <c r="L36" s="148" t="s">
        <v>93</v>
      </c>
      <c r="M36" s="115" t="s">
        <v>93</v>
      </c>
      <c r="N36" s="414" t="s">
        <v>98</v>
      </c>
      <c r="O36" s="415"/>
      <c r="P36" s="416"/>
      <c r="Q36" s="387" t="s">
        <v>99</v>
      </c>
      <c r="R36" s="156" t="s">
        <v>102</v>
      </c>
    </row>
    <row r="37" spans="1:18" x14ac:dyDescent="0.2">
      <c r="A37" s="156" t="s">
        <v>103</v>
      </c>
      <c r="B37" s="467"/>
      <c r="C37" s="468"/>
      <c r="D37" s="469"/>
      <c r="E37" s="143" t="s">
        <v>16</v>
      </c>
      <c r="F37" s="143" t="s">
        <v>24</v>
      </c>
      <c r="G37" s="143" t="s">
        <v>12</v>
      </c>
      <c r="H37" s="116" t="s">
        <v>94</v>
      </c>
      <c r="I37" s="117" t="s">
        <v>94</v>
      </c>
      <c r="J37" s="445"/>
      <c r="K37" s="116" t="s">
        <v>93</v>
      </c>
      <c r="L37" s="2" t="s">
        <v>93</v>
      </c>
      <c r="M37" s="117" t="s">
        <v>93</v>
      </c>
      <c r="N37" s="417"/>
      <c r="O37" s="418"/>
      <c r="P37" s="419"/>
      <c r="Q37" s="388"/>
      <c r="R37" s="156" t="s">
        <v>103</v>
      </c>
    </row>
    <row r="38" spans="1:18" ht="17" thickBot="1" x14ac:dyDescent="0.25">
      <c r="A38" s="156" t="s">
        <v>104</v>
      </c>
      <c r="B38" s="470"/>
      <c r="C38" s="471"/>
      <c r="D38" s="472"/>
      <c r="E38" s="144" t="s">
        <v>14</v>
      </c>
      <c r="F38" s="144" t="s">
        <v>24</v>
      </c>
      <c r="G38" s="144" t="s">
        <v>3</v>
      </c>
      <c r="H38" s="118" t="s">
        <v>94</v>
      </c>
      <c r="I38" s="119" t="s">
        <v>94</v>
      </c>
      <c r="J38" s="446"/>
      <c r="K38" s="118" t="s">
        <v>93</v>
      </c>
      <c r="L38" s="149" t="s">
        <v>93</v>
      </c>
      <c r="M38" s="119" t="s">
        <v>93</v>
      </c>
      <c r="N38" s="420"/>
      <c r="O38" s="421"/>
      <c r="P38" s="422"/>
      <c r="Q38" s="389"/>
      <c r="R38" s="156" t="s">
        <v>104</v>
      </c>
    </row>
    <row r="39" spans="1:18" ht="17" thickBot="1" x14ac:dyDescent="0.25">
      <c r="A39" s="159"/>
      <c r="B39" s="128"/>
      <c r="C39" s="128"/>
      <c r="D39" s="128"/>
      <c r="E39" s="128"/>
      <c r="F39" s="128"/>
      <c r="G39" s="128"/>
      <c r="H39" s="128"/>
      <c r="I39" s="128"/>
      <c r="J39" s="45"/>
      <c r="K39" s="128"/>
      <c r="L39" s="128"/>
      <c r="M39" s="128"/>
      <c r="N39" s="128"/>
      <c r="O39" s="128"/>
      <c r="P39" s="128"/>
      <c r="Q39" s="128"/>
      <c r="R39" s="159"/>
    </row>
    <row r="40" spans="1:18" x14ac:dyDescent="0.2">
      <c r="A40" s="154" t="s">
        <v>105</v>
      </c>
      <c r="B40" s="379" t="s">
        <v>95</v>
      </c>
      <c r="C40" s="81" t="s">
        <v>93</v>
      </c>
      <c r="D40" s="81" t="s">
        <v>93</v>
      </c>
      <c r="E40" s="379" t="s">
        <v>106</v>
      </c>
      <c r="F40" s="46" t="s">
        <v>61</v>
      </c>
      <c r="G40" s="46" t="s">
        <v>63</v>
      </c>
      <c r="H40" s="423" t="s">
        <v>121</v>
      </c>
      <c r="I40" s="424"/>
      <c r="J40" s="424"/>
      <c r="K40" s="425"/>
      <c r="L40" s="511" t="s">
        <v>97</v>
      </c>
      <c r="M40" s="62" t="s">
        <v>93</v>
      </c>
      <c r="N40" s="63" t="s">
        <v>93</v>
      </c>
      <c r="O40" s="64" t="s">
        <v>93</v>
      </c>
      <c r="P40" s="46" t="s">
        <v>16</v>
      </c>
      <c r="Q40" s="393" t="s">
        <v>98</v>
      </c>
      <c r="R40" s="154" t="s">
        <v>105</v>
      </c>
    </row>
    <row r="41" spans="1:18" ht="17" thickBot="1" x14ac:dyDescent="0.25">
      <c r="A41" s="154" t="s">
        <v>107</v>
      </c>
      <c r="B41" s="510"/>
      <c r="C41" s="82" t="s">
        <v>93</v>
      </c>
      <c r="D41" s="82" t="s">
        <v>93</v>
      </c>
      <c r="E41" s="380"/>
      <c r="F41" s="47" t="s">
        <v>9</v>
      </c>
      <c r="G41" s="47" t="s">
        <v>22</v>
      </c>
      <c r="H41" s="449" t="s">
        <v>15</v>
      </c>
      <c r="I41" s="450"/>
      <c r="J41" s="450"/>
      <c r="K41" s="451"/>
      <c r="L41" s="512"/>
      <c r="M41" s="65" t="s">
        <v>93</v>
      </c>
      <c r="N41" s="5" t="s">
        <v>93</v>
      </c>
      <c r="O41" s="66" t="s">
        <v>93</v>
      </c>
      <c r="P41" s="47" t="s">
        <v>19</v>
      </c>
      <c r="Q41" s="394"/>
      <c r="R41" s="154" t="s">
        <v>107</v>
      </c>
    </row>
    <row r="42" spans="1:18" x14ac:dyDescent="0.2">
      <c r="A42" s="155" t="s">
        <v>108</v>
      </c>
      <c r="B42" s="509" t="s">
        <v>95</v>
      </c>
      <c r="C42" s="83" t="s">
        <v>93</v>
      </c>
      <c r="D42" s="83" t="s">
        <v>93</v>
      </c>
      <c r="E42" s="381" t="s">
        <v>106</v>
      </c>
      <c r="F42" s="48" t="s">
        <v>18</v>
      </c>
      <c r="G42" s="48" t="s">
        <v>6</v>
      </c>
      <c r="H42" s="482" t="s">
        <v>63</v>
      </c>
      <c r="I42" s="483"/>
      <c r="J42" s="483"/>
      <c r="K42" s="484"/>
      <c r="L42" s="513" t="s">
        <v>97</v>
      </c>
      <c r="M42" s="67" t="s">
        <v>93</v>
      </c>
      <c r="N42" s="29" t="s">
        <v>93</v>
      </c>
      <c r="O42" s="68" t="s">
        <v>93</v>
      </c>
      <c r="P42" s="48" t="s">
        <v>3</v>
      </c>
      <c r="Q42" s="395" t="s">
        <v>98</v>
      </c>
      <c r="R42" s="155" t="s">
        <v>108</v>
      </c>
    </row>
    <row r="43" spans="1:18" ht="17" thickBot="1" x14ac:dyDescent="0.25">
      <c r="A43" s="155" t="s">
        <v>109</v>
      </c>
      <c r="B43" s="442"/>
      <c r="C43" s="86" t="s">
        <v>93</v>
      </c>
      <c r="D43" s="83" t="s">
        <v>93</v>
      </c>
      <c r="E43" s="382"/>
      <c r="F43" s="48" t="s">
        <v>19</v>
      </c>
      <c r="G43" s="48" t="s">
        <v>16</v>
      </c>
      <c r="H43" s="482" t="s">
        <v>63</v>
      </c>
      <c r="I43" s="483"/>
      <c r="J43" s="483"/>
      <c r="K43" s="484"/>
      <c r="L43" s="514"/>
      <c r="M43" s="69" t="s">
        <v>93</v>
      </c>
      <c r="N43" s="70" t="s">
        <v>93</v>
      </c>
      <c r="O43" s="71" t="s">
        <v>93</v>
      </c>
      <c r="P43" s="48" t="s">
        <v>0</v>
      </c>
      <c r="Q43" s="396"/>
      <c r="R43" s="155" t="s">
        <v>109</v>
      </c>
    </row>
    <row r="44" spans="1:18" x14ac:dyDescent="0.2">
      <c r="A44" s="153" t="s">
        <v>110</v>
      </c>
      <c r="B44" s="56" t="s">
        <v>94</v>
      </c>
      <c r="C44" s="397" t="s">
        <v>95</v>
      </c>
      <c r="D44" s="84" t="s">
        <v>93</v>
      </c>
      <c r="E44" s="383" t="s">
        <v>106</v>
      </c>
      <c r="F44" s="49" t="s">
        <v>14</v>
      </c>
      <c r="G44" s="49" t="s">
        <v>9</v>
      </c>
      <c r="H44" s="503" t="s">
        <v>18</v>
      </c>
      <c r="I44" s="504"/>
      <c r="J44" s="504"/>
      <c r="K44" s="505"/>
      <c r="L44" s="54" t="s">
        <v>94</v>
      </c>
      <c r="M44" s="399" t="s">
        <v>97</v>
      </c>
      <c r="N44" s="55" t="s">
        <v>93</v>
      </c>
      <c r="O44" s="56" t="s">
        <v>93</v>
      </c>
      <c r="P44" s="53" t="s">
        <v>15</v>
      </c>
      <c r="Q44" s="397" t="s">
        <v>98</v>
      </c>
      <c r="R44" s="153" t="s">
        <v>110</v>
      </c>
    </row>
    <row r="45" spans="1:18" x14ac:dyDescent="0.2">
      <c r="A45" s="153" t="s">
        <v>111</v>
      </c>
      <c r="B45" s="58" t="s">
        <v>94</v>
      </c>
      <c r="C45" s="384"/>
      <c r="D45" s="84" t="s">
        <v>93</v>
      </c>
      <c r="E45" s="384"/>
      <c r="F45" s="49" t="s">
        <v>0</v>
      </c>
      <c r="G45" s="49" t="s">
        <v>24</v>
      </c>
      <c r="H45" s="503" t="s">
        <v>3</v>
      </c>
      <c r="I45" s="504"/>
      <c r="J45" s="504"/>
      <c r="K45" s="505"/>
      <c r="L45" s="57" t="s">
        <v>94</v>
      </c>
      <c r="M45" s="400"/>
      <c r="N45" s="51" t="s">
        <v>93</v>
      </c>
      <c r="O45" s="58" t="s">
        <v>93</v>
      </c>
      <c r="P45" s="53" t="s">
        <v>1</v>
      </c>
      <c r="Q45" s="384"/>
      <c r="R45" s="153" t="s">
        <v>111</v>
      </c>
    </row>
    <row r="46" spans="1:18" x14ac:dyDescent="0.2">
      <c r="A46" s="153" t="s">
        <v>112</v>
      </c>
      <c r="B46" s="58" t="s">
        <v>94</v>
      </c>
      <c r="C46" s="384"/>
      <c r="D46" s="84" t="s">
        <v>93</v>
      </c>
      <c r="E46" s="384"/>
      <c r="F46" s="49" t="s">
        <v>9</v>
      </c>
      <c r="G46" s="49" t="s">
        <v>24</v>
      </c>
      <c r="H46" s="503" t="s">
        <v>16</v>
      </c>
      <c r="I46" s="504"/>
      <c r="J46" s="504"/>
      <c r="K46" s="505"/>
      <c r="L46" s="57" t="s">
        <v>94</v>
      </c>
      <c r="M46" s="400"/>
      <c r="N46" s="51" t="s">
        <v>93</v>
      </c>
      <c r="O46" s="58" t="s">
        <v>93</v>
      </c>
      <c r="P46" s="53" t="s">
        <v>119</v>
      </c>
      <c r="Q46" s="384"/>
      <c r="R46" s="153" t="s">
        <v>112</v>
      </c>
    </row>
    <row r="47" spans="1:18" x14ac:dyDescent="0.2">
      <c r="A47" s="153" t="s">
        <v>113</v>
      </c>
      <c r="B47" s="58" t="s">
        <v>94</v>
      </c>
      <c r="C47" s="384"/>
      <c r="D47" s="84" t="s">
        <v>93</v>
      </c>
      <c r="E47" s="384"/>
      <c r="F47" s="49" t="s">
        <v>3</v>
      </c>
      <c r="G47" s="49" t="s">
        <v>24</v>
      </c>
      <c r="H47" s="503" t="s">
        <v>1</v>
      </c>
      <c r="I47" s="504"/>
      <c r="J47" s="504"/>
      <c r="K47" s="505"/>
      <c r="L47" s="57" t="s">
        <v>94</v>
      </c>
      <c r="M47" s="400"/>
      <c r="N47" s="51" t="s">
        <v>93</v>
      </c>
      <c r="O47" s="58" t="s">
        <v>93</v>
      </c>
      <c r="P47" s="53" t="s">
        <v>17</v>
      </c>
      <c r="Q47" s="384"/>
      <c r="R47" s="153" t="s">
        <v>113</v>
      </c>
    </row>
    <row r="48" spans="1:18" ht="17" thickBot="1" x14ac:dyDescent="0.25">
      <c r="A48" s="153" t="s">
        <v>114</v>
      </c>
      <c r="B48" s="61" t="s">
        <v>94</v>
      </c>
      <c r="C48" s="398"/>
      <c r="D48" s="85" t="s">
        <v>93</v>
      </c>
      <c r="E48" s="385"/>
      <c r="F48" s="50" t="s">
        <v>16</v>
      </c>
      <c r="G48" s="50" t="s">
        <v>14</v>
      </c>
      <c r="H48" s="506" t="s">
        <v>22</v>
      </c>
      <c r="I48" s="507"/>
      <c r="J48" s="507"/>
      <c r="K48" s="508"/>
      <c r="L48" s="59" t="s">
        <v>94</v>
      </c>
      <c r="M48" s="401"/>
      <c r="N48" s="60" t="s">
        <v>93</v>
      </c>
      <c r="O48" s="61" t="s">
        <v>93</v>
      </c>
      <c r="P48" s="53" t="s">
        <v>17</v>
      </c>
      <c r="Q48" s="398"/>
      <c r="R48" s="153" t="s">
        <v>114</v>
      </c>
    </row>
    <row r="49" spans="1:18" x14ac:dyDescent="0.2">
      <c r="A49" s="151" t="s">
        <v>115</v>
      </c>
      <c r="B49" s="90" t="s">
        <v>94</v>
      </c>
      <c r="C49" s="91" t="s">
        <v>94</v>
      </c>
      <c r="D49" s="376" t="s">
        <v>95</v>
      </c>
      <c r="E49" s="386" t="s">
        <v>106</v>
      </c>
      <c r="F49" s="41" t="s">
        <v>11</v>
      </c>
      <c r="G49" s="41" t="s">
        <v>18</v>
      </c>
      <c r="H49" s="491" t="s">
        <v>5</v>
      </c>
      <c r="I49" s="492"/>
      <c r="J49" s="492"/>
      <c r="K49" s="493"/>
      <c r="L49" s="72" t="s">
        <v>94</v>
      </c>
      <c r="M49" s="73" t="s">
        <v>94</v>
      </c>
      <c r="N49" s="402" t="s">
        <v>97</v>
      </c>
      <c r="O49" s="74" t="s">
        <v>93</v>
      </c>
      <c r="P49" s="42" t="s">
        <v>23</v>
      </c>
      <c r="Q49" s="376" t="s">
        <v>98</v>
      </c>
      <c r="R49" s="151" t="s">
        <v>115</v>
      </c>
    </row>
    <row r="50" spans="1:18" x14ac:dyDescent="0.2">
      <c r="A50" s="151" t="s">
        <v>116</v>
      </c>
      <c r="B50" s="37" t="s">
        <v>94</v>
      </c>
      <c r="C50" s="92" t="s">
        <v>94</v>
      </c>
      <c r="D50" s="377"/>
      <c r="E50" s="377"/>
      <c r="F50" s="42" t="s">
        <v>63</v>
      </c>
      <c r="G50" s="42" t="s">
        <v>4</v>
      </c>
      <c r="H50" s="497" t="s">
        <v>17</v>
      </c>
      <c r="I50" s="498"/>
      <c r="J50" s="498"/>
      <c r="K50" s="499"/>
      <c r="L50" s="75" t="s">
        <v>94</v>
      </c>
      <c r="M50" s="52" t="s">
        <v>94</v>
      </c>
      <c r="N50" s="403"/>
      <c r="O50" s="76" t="s">
        <v>93</v>
      </c>
      <c r="P50" s="42" t="s">
        <v>9</v>
      </c>
      <c r="Q50" s="377"/>
      <c r="R50" s="151" t="s">
        <v>116</v>
      </c>
    </row>
    <row r="51" spans="1:18" x14ac:dyDescent="0.2">
      <c r="A51" s="151" t="s">
        <v>117</v>
      </c>
      <c r="B51" s="37" t="s">
        <v>94</v>
      </c>
      <c r="C51" s="92" t="s">
        <v>94</v>
      </c>
      <c r="D51" s="377"/>
      <c r="E51" s="377"/>
      <c r="F51" s="42" t="s">
        <v>20</v>
      </c>
      <c r="G51" s="42" t="s">
        <v>23</v>
      </c>
      <c r="H51" s="497" t="s">
        <v>0</v>
      </c>
      <c r="I51" s="498"/>
      <c r="J51" s="498"/>
      <c r="K51" s="499"/>
      <c r="L51" s="75" t="s">
        <v>94</v>
      </c>
      <c r="M51" s="52" t="s">
        <v>94</v>
      </c>
      <c r="N51" s="403"/>
      <c r="O51" s="76" t="s">
        <v>93</v>
      </c>
      <c r="P51" s="42" t="s">
        <v>18</v>
      </c>
      <c r="Q51" s="377"/>
      <c r="R51" s="151" t="s">
        <v>117</v>
      </c>
    </row>
    <row r="52" spans="1:18" ht="17" thickBot="1" x14ac:dyDescent="0.25">
      <c r="A52" s="152" t="s">
        <v>118</v>
      </c>
      <c r="B52" s="93" t="s">
        <v>94</v>
      </c>
      <c r="C52" s="94" t="s">
        <v>94</v>
      </c>
      <c r="D52" s="378"/>
      <c r="E52" s="378"/>
      <c r="F52" s="43" t="s">
        <v>25</v>
      </c>
      <c r="G52" s="44" t="s">
        <v>5</v>
      </c>
      <c r="H52" s="485" t="s">
        <v>61</v>
      </c>
      <c r="I52" s="486"/>
      <c r="J52" s="486"/>
      <c r="K52" s="487"/>
      <c r="L52" s="77" t="s">
        <v>94</v>
      </c>
      <c r="M52" s="78" t="s">
        <v>94</v>
      </c>
      <c r="N52" s="404"/>
      <c r="O52" s="79" t="s">
        <v>93</v>
      </c>
      <c r="P52" s="44" t="s">
        <v>4</v>
      </c>
      <c r="Q52" s="378"/>
      <c r="R52" s="152" t="s">
        <v>118</v>
      </c>
    </row>
    <row r="53" spans="1:18" ht="17" thickBot="1" x14ac:dyDescent="0.25">
      <c r="B53" s="32" t="s">
        <v>75</v>
      </c>
      <c r="C53" s="30" t="s">
        <v>76</v>
      </c>
      <c r="D53" s="31" t="s">
        <v>77</v>
      </c>
      <c r="E53" s="31" t="s">
        <v>78</v>
      </c>
      <c r="F53" s="38" t="s">
        <v>79</v>
      </c>
      <c r="G53" s="38" t="s">
        <v>80</v>
      </c>
      <c r="H53" s="370" t="s">
        <v>125</v>
      </c>
      <c r="I53" s="371"/>
      <c r="J53" s="371"/>
      <c r="K53" s="372"/>
      <c r="L53" s="31" t="s">
        <v>85</v>
      </c>
      <c r="M53" s="31" t="s">
        <v>86</v>
      </c>
      <c r="N53" s="31" t="s">
        <v>87</v>
      </c>
      <c r="O53" s="31" t="s">
        <v>88</v>
      </c>
      <c r="P53" s="31" t="s">
        <v>89</v>
      </c>
      <c r="Q53" s="33" t="s">
        <v>90</v>
      </c>
    </row>
  </sheetData>
  <mergeCells count="104">
    <mergeCell ref="B2:B4"/>
    <mergeCell ref="F2:K2"/>
    <mergeCell ref="L2:O2"/>
    <mergeCell ref="R2:R4"/>
    <mergeCell ref="F3:K3"/>
    <mergeCell ref="L3:O3"/>
    <mergeCell ref="F4:K4"/>
    <mergeCell ref="L4:O4"/>
    <mergeCell ref="C5:C7"/>
    <mergeCell ref="F5:K5"/>
    <mergeCell ref="L5:O5"/>
    <mergeCell ref="F1:K1"/>
    <mergeCell ref="L1:O1"/>
    <mergeCell ref="S5:S7"/>
    <mergeCell ref="F6:K6"/>
    <mergeCell ref="L6:O6"/>
    <mergeCell ref="F7:K7"/>
    <mergeCell ref="L7:O7"/>
    <mergeCell ref="D9:D10"/>
    <mergeCell ref="H9:K9"/>
    <mergeCell ref="L9:O9"/>
    <mergeCell ref="P9:S9"/>
    <mergeCell ref="H10:K10"/>
    <mergeCell ref="L10:O10"/>
    <mergeCell ref="P10:S10"/>
    <mergeCell ref="D11:D12"/>
    <mergeCell ref="H11:K11"/>
    <mergeCell ref="L11:O11"/>
    <mergeCell ref="P11:S11"/>
    <mergeCell ref="H12:K12"/>
    <mergeCell ref="L12:O12"/>
    <mergeCell ref="P12:S12"/>
    <mergeCell ref="H16:K16"/>
    <mergeCell ref="L16:O16"/>
    <mergeCell ref="P16:S16"/>
    <mergeCell ref="H17:K17"/>
    <mergeCell ref="L17:O17"/>
    <mergeCell ref="P17:S17"/>
    <mergeCell ref="E13:E17"/>
    <mergeCell ref="H13:K13"/>
    <mergeCell ref="L13:O13"/>
    <mergeCell ref="P13:S13"/>
    <mergeCell ref="H14:K14"/>
    <mergeCell ref="L14:O14"/>
    <mergeCell ref="P14:S14"/>
    <mergeCell ref="H15:K15"/>
    <mergeCell ref="L15:O15"/>
    <mergeCell ref="P15:S15"/>
    <mergeCell ref="H21:K21"/>
    <mergeCell ref="L21:O21"/>
    <mergeCell ref="P21:S21"/>
    <mergeCell ref="H22:K22"/>
    <mergeCell ref="L22:O22"/>
    <mergeCell ref="P22:S22"/>
    <mergeCell ref="F18:F21"/>
    <mergeCell ref="H18:K18"/>
    <mergeCell ref="L18:O18"/>
    <mergeCell ref="P18:S18"/>
    <mergeCell ref="H19:K19"/>
    <mergeCell ref="L19:O19"/>
    <mergeCell ref="P19:S19"/>
    <mergeCell ref="H20:K20"/>
    <mergeCell ref="L20:O20"/>
    <mergeCell ref="P20:S20"/>
    <mergeCell ref="B36:D38"/>
    <mergeCell ref="J36:J38"/>
    <mergeCell ref="N36:P38"/>
    <mergeCell ref="Q36:Q38"/>
    <mergeCell ref="B32:D32"/>
    <mergeCell ref="N32:P32"/>
    <mergeCell ref="B33:D35"/>
    <mergeCell ref="I33:I35"/>
    <mergeCell ref="N33:P35"/>
    <mergeCell ref="Q33:Q35"/>
    <mergeCell ref="C44:C48"/>
    <mergeCell ref="E44:E48"/>
    <mergeCell ref="E49:E52"/>
    <mergeCell ref="D49:D52"/>
    <mergeCell ref="B42:B43"/>
    <mergeCell ref="B40:B41"/>
    <mergeCell ref="H46:K46"/>
    <mergeCell ref="L40:L41"/>
    <mergeCell ref="L42:L43"/>
    <mergeCell ref="H42:K42"/>
    <mergeCell ref="H43:K43"/>
    <mergeCell ref="H44:K44"/>
    <mergeCell ref="H45:K45"/>
    <mergeCell ref="H40:K40"/>
    <mergeCell ref="H41:K41"/>
    <mergeCell ref="H52:K52"/>
    <mergeCell ref="E42:E43"/>
    <mergeCell ref="E40:E41"/>
    <mergeCell ref="H53:K53"/>
    <mergeCell ref="N49:N52"/>
    <mergeCell ref="Q49:Q52"/>
    <mergeCell ref="Q44:Q48"/>
    <mergeCell ref="Q42:Q43"/>
    <mergeCell ref="Q40:Q41"/>
    <mergeCell ref="H47:K47"/>
    <mergeCell ref="H48:K48"/>
    <mergeCell ref="H49:K49"/>
    <mergeCell ref="H50:K50"/>
    <mergeCell ref="H51:K51"/>
    <mergeCell ref="M44:M48"/>
  </mergeCells>
  <phoneticPr fontId="4" type="noConversion"/>
  <pageMargins left="0.7" right="0.7" top="0.75" bottom="0.75" header="0.3" footer="0.3"/>
  <pageSetup scale="57" fitToWidth="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F4" sqref="F4"/>
    </sheetView>
  </sheetViews>
  <sheetFormatPr baseColWidth="10" defaultRowHeight="16" x14ac:dyDescent="0.2"/>
  <cols>
    <col min="1" max="1" width="8.1640625" bestFit="1" customWidth="1"/>
    <col min="2" max="4" width="8.83203125" bestFit="1" customWidth="1"/>
    <col min="5" max="5" width="12.83203125" bestFit="1" customWidth="1"/>
    <col min="6" max="8" width="15.1640625" bestFit="1" customWidth="1"/>
    <col min="9" max="9" width="13" bestFit="1" customWidth="1"/>
    <col min="10" max="11" width="8.83203125" bestFit="1" customWidth="1"/>
    <col min="12" max="12" width="10.33203125" bestFit="1" customWidth="1"/>
    <col min="13" max="16" width="12.1640625" bestFit="1" customWidth="1"/>
    <col min="17" max="17" width="13.6640625" bestFit="1" customWidth="1"/>
    <col min="18" max="20" width="8.83203125" bestFit="1" customWidth="1"/>
    <col min="21" max="21" width="12.83203125" bestFit="1" customWidth="1"/>
    <col min="22" max="22" width="14.83203125" bestFit="1" customWidth="1"/>
    <col min="23" max="23" width="8.1640625" bestFit="1" customWidth="1"/>
  </cols>
  <sheetData>
    <row r="1" spans="1:23" ht="17" thickBot="1" x14ac:dyDescent="0.25">
      <c r="A1" s="4"/>
      <c r="B1" s="226" t="s">
        <v>144</v>
      </c>
      <c r="C1" s="227" t="s">
        <v>145</v>
      </c>
      <c r="D1" s="227" t="s">
        <v>146</v>
      </c>
      <c r="E1" s="227" t="s">
        <v>158</v>
      </c>
      <c r="F1" s="227" t="s">
        <v>122</v>
      </c>
      <c r="G1" s="227" t="s">
        <v>123</v>
      </c>
      <c r="H1" s="227" t="s">
        <v>124</v>
      </c>
      <c r="I1" s="227" t="s">
        <v>75</v>
      </c>
      <c r="J1" s="227" t="s">
        <v>76</v>
      </c>
      <c r="K1" s="227" t="s">
        <v>159</v>
      </c>
      <c r="L1" s="227" t="s">
        <v>78</v>
      </c>
      <c r="M1" s="227" t="s">
        <v>160</v>
      </c>
      <c r="N1" s="227" t="s">
        <v>161</v>
      </c>
      <c r="O1" s="227" t="s">
        <v>162</v>
      </c>
      <c r="P1" s="227" t="s">
        <v>163</v>
      </c>
      <c r="Q1" s="237" t="s">
        <v>85</v>
      </c>
      <c r="R1" s="237" t="s">
        <v>86</v>
      </c>
      <c r="S1" s="237" t="s">
        <v>87</v>
      </c>
      <c r="T1" s="237" t="s">
        <v>88</v>
      </c>
      <c r="U1" s="227" t="s">
        <v>89</v>
      </c>
      <c r="V1" s="238" t="s">
        <v>166</v>
      </c>
      <c r="W1" s="4"/>
    </row>
    <row r="2" spans="1:23" x14ac:dyDescent="0.2">
      <c r="A2" s="154" t="s">
        <v>105</v>
      </c>
      <c r="B2" s="515" t="s">
        <v>92</v>
      </c>
      <c r="C2" s="565" t="s">
        <v>93</v>
      </c>
      <c r="D2" s="566"/>
      <c r="E2" s="566"/>
      <c r="F2" s="210" t="str">
        <f>[1]Sheet4!C4</f>
        <v>Gaga</v>
      </c>
      <c r="G2" s="166" t="str">
        <f>[1]Sheet4!D4</f>
        <v>OLS</v>
      </c>
      <c r="H2" s="211" t="str">
        <f>[1]Sheet4!E4</f>
        <v>Soccer</v>
      </c>
      <c r="I2" s="380" t="s">
        <v>95</v>
      </c>
      <c r="J2" s="549" t="s">
        <v>155</v>
      </c>
      <c r="K2" s="550"/>
      <c r="L2" s="551"/>
      <c r="M2" s="210" t="s">
        <v>152</v>
      </c>
      <c r="N2" s="166" t="s">
        <v>25</v>
      </c>
      <c r="O2" s="588" t="s">
        <v>148</v>
      </c>
      <c r="P2" s="589"/>
      <c r="Q2" s="586" t="s">
        <v>156</v>
      </c>
      <c r="R2" s="380" t="s">
        <v>97</v>
      </c>
      <c r="S2" s="549" t="s">
        <v>93</v>
      </c>
      <c r="T2" s="550"/>
      <c r="U2" s="551"/>
      <c r="V2" s="380" t="s">
        <v>98</v>
      </c>
      <c r="W2" s="174" t="s">
        <v>105</v>
      </c>
    </row>
    <row r="3" spans="1:23" ht="17" thickBot="1" x14ac:dyDescent="0.25">
      <c r="A3" s="154" t="s">
        <v>107</v>
      </c>
      <c r="B3" s="510"/>
      <c r="C3" s="567"/>
      <c r="D3" s="568"/>
      <c r="E3" s="568"/>
      <c r="F3" s="190" t="str">
        <f>[1]Sheet4!C5</f>
        <v>Flag Football</v>
      </c>
      <c r="G3" s="161" t="str">
        <f>[1]Sheet4!D5</f>
        <v>Disc Golf</v>
      </c>
      <c r="H3" s="191" t="str">
        <f>[1]Sheet4!E5</f>
        <v>Basketball</v>
      </c>
      <c r="I3" s="441"/>
      <c r="J3" s="552"/>
      <c r="K3" s="553"/>
      <c r="L3" s="554"/>
      <c r="M3" s="171" t="s">
        <v>152</v>
      </c>
      <c r="N3" s="172" t="s">
        <v>25</v>
      </c>
      <c r="O3" s="590" t="s">
        <v>148</v>
      </c>
      <c r="P3" s="591"/>
      <c r="Q3" s="587"/>
      <c r="R3" s="441"/>
      <c r="S3" s="552"/>
      <c r="T3" s="553"/>
      <c r="U3" s="554"/>
      <c r="V3" s="441"/>
      <c r="W3" s="174" t="s">
        <v>107</v>
      </c>
    </row>
    <row r="4" spans="1:23" x14ac:dyDescent="0.2">
      <c r="A4" s="155" t="s">
        <v>109</v>
      </c>
      <c r="B4" s="509" t="s">
        <v>92</v>
      </c>
      <c r="C4" s="561" t="s">
        <v>93</v>
      </c>
      <c r="D4" s="562"/>
      <c r="E4" s="562"/>
      <c r="F4" s="208" t="str">
        <f>[1]Sheet4!C6</f>
        <v>Tennis</v>
      </c>
      <c r="G4" s="162" t="str">
        <f>[1]Sheet4!D6</f>
        <v>Arts and Crafts</v>
      </c>
      <c r="H4" s="209" t="str">
        <f>[1]Sheet4!E6</f>
        <v>Gaga</v>
      </c>
      <c r="I4" s="573" t="s">
        <v>95</v>
      </c>
      <c r="J4" s="555" t="s">
        <v>155</v>
      </c>
      <c r="K4" s="556"/>
      <c r="L4" s="557"/>
      <c r="M4" s="578" t="s">
        <v>148</v>
      </c>
      <c r="N4" s="579"/>
      <c r="O4" s="184" t="s">
        <v>152</v>
      </c>
      <c r="P4" s="221" t="s">
        <v>25</v>
      </c>
      <c r="Q4" s="584" t="s">
        <v>156</v>
      </c>
      <c r="R4" s="604" t="s">
        <v>97</v>
      </c>
      <c r="S4" s="606" t="s">
        <v>93</v>
      </c>
      <c r="T4" s="607"/>
      <c r="U4" s="608"/>
      <c r="V4" s="604" t="s">
        <v>98</v>
      </c>
      <c r="W4" s="175" t="s">
        <v>108</v>
      </c>
    </row>
    <row r="5" spans="1:23" ht="17" thickBot="1" x14ac:dyDescent="0.25">
      <c r="A5" s="155" t="s">
        <v>140</v>
      </c>
      <c r="B5" s="442"/>
      <c r="C5" s="563"/>
      <c r="D5" s="564"/>
      <c r="E5" s="564"/>
      <c r="F5" s="208" t="str">
        <f>[1]Sheet4!C7</f>
        <v>OLS</v>
      </c>
      <c r="G5" s="162" t="str">
        <f>[1]Sheet4!D7</f>
        <v>Riflery</v>
      </c>
      <c r="H5" s="209" t="str">
        <f>[1]Sheet4!E7</f>
        <v>Challenge Course</v>
      </c>
      <c r="I5" s="574"/>
      <c r="J5" s="558"/>
      <c r="K5" s="559"/>
      <c r="L5" s="560"/>
      <c r="M5" s="580" t="s">
        <v>148</v>
      </c>
      <c r="N5" s="581"/>
      <c r="O5" s="187" t="s">
        <v>152</v>
      </c>
      <c r="P5" s="222" t="s">
        <v>25</v>
      </c>
      <c r="Q5" s="585"/>
      <c r="R5" s="605"/>
      <c r="S5" s="609"/>
      <c r="T5" s="610"/>
      <c r="U5" s="611"/>
      <c r="V5" s="605"/>
      <c r="W5" s="175" t="s">
        <v>109</v>
      </c>
    </row>
    <row r="6" spans="1:23" x14ac:dyDescent="0.2">
      <c r="A6" s="239" t="s">
        <v>110</v>
      </c>
      <c r="B6" s="23"/>
      <c r="C6" s="397" t="s">
        <v>92</v>
      </c>
      <c r="D6" s="528" t="s">
        <v>93</v>
      </c>
      <c r="E6" s="529"/>
      <c r="F6" s="205" t="str">
        <f>[1]Sheet4!C8</f>
        <v>Arts and Crafts</v>
      </c>
      <c r="G6" s="206" t="str">
        <f>[1]Sheet4!D8</f>
        <v>Volleyball</v>
      </c>
      <c r="H6" s="207" t="str">
        <f>[1]Sheet4!E8</f>
        <v>Tennis</v>
      </c>
      <c r="I6" s="540" t="s">
        <v>154</v>
      </c>
      <c r="J6" s="575" t="s">
        <v>95</v>
      </c>
      <c r="K6" s="534" t="s">
        <v>155</v>
      </c>
      <c r="L6" s="535"/>
      <c r="M6" s="582" t="s">
        <v>148</v>
      </c>
      <c r="N6" s="583"/>
      <c r="O6" s="217" t="s">
        <v>152</v>
      </c>
      <c r="P6" s="223" t="s">
        <v>25</v>
      </c>
      <c r="Q6" s="534" t="s">
        <v>156</v>
      </c>
      <c r="R6" s="535"/>
      <c r="S6" s="601" t="s">
        <v>97</v>
      </c>
      <c r="T6" s="534" t="s">
        <v>93</v>
      </c>
      <c r="U6" s="535"/>
      <c r="V6" s="601" t="s">
        <v>98</v>
      </c>
      <c r="W6" s="240" t="s">
        <v>110</v>
      </c>
    </row>
    <row r="7" spans="1:23" x14ac:dyDescent="0.2">
      <c r="A7" s="239" t="s">
        <v>111</v>
      </c>
      <c r="B7" s="23"/>
      <c r="C7" s="384"/>
      <c r="D7" s="530"/>
      <c r="E7" s="531"/>
      <c r="F7" s="205" t="str">
        <f>[1]Sheet4!C10</f>
        <v>Tree Climbing</v>
      </c>
      <c r="G7" s="206" t="str">
        <f>[1]Sheet4!D10</f>
        <v>Tennis</v>
      </c>
      <c r="H7" s="207" t="str">
        <f>[1]Sheet4!E10</f>
        <v>Dance</v>
      </c>
      <c r="I7" s="541"/>
      <c r="J7" s="576"/>
      <c r="K7" s="536"/>
      <c r="L7" s="537"/>
      <c r="M7" s="569" t="s">
        <v>149</v>
      </c>
      <c r="N7" s="570"/>
      <c r="O7" s="206" t="s">
        <v>25</v>
      </c>
      <c r="P7" s="224" t="s">
        <v>152</v>
      </c>
      <c r="Q7" s="536"/>
      <c r="R7" s="537"/>
      <c r="S7" s="602"/>
      <c r="T7" s="536"/>
      <c r="U7" s="537"/>
      <c r="V7" s="602"/>
      <c r="W7" s="240" t="s">
        <v>111</v>
      </c>
    </row>
    <row r="8" spans="1:23" x14ac:dyDescent="0.2">
      <c r="A8" s="239" t="s">
        <v>112</v>
      </c>
      <c r="B8" s="23"/>
      <c r="C8" s="384"/>
      <c r="D8" s="530"/>
      <c r="E8" s="531"/>
      <c r="F8" s="205" t="str">
        <f>[1]Sheet4!C11</f>
        <v>Dance</v>
      </c>
      <c r="G8" s="206" t="str">
        <f>[1]Sheet4!D11</f>
        <v>Tree Climbing</v>
      </c>
      <c r="H8" s="207" t="str">
        <f>[1]Sheet4!E11</f>
        <v>BYG</v>
      </c>
      <c r="I8" s="541"/>
      <c r="J8" s="576"/>
      <c r="K8" s="536"/>
      <c r="L8" s="537"/>
      <c r="M8" s="569" t="s">
        <v>149</v>
      </c>
      <c r="N8" s="570"/>
      <c r="O8" s="206" t="s">
        <v>25</v>
      </c>
      <c r="P8" s="224" t="s">
        <v>152</v>
      </c>
      <c r="Q8" s="536"/>
      <c r="R8" s="537"/>
      <c r="S8" s="602"/>
      <c r="T8" s="536"/>
      <c r="U8" s="537"/>
      <c r="V8" s="602"/>
      <c r="W8" s="240" t="s">
        <v>112</v>
      </c>
    </row>
    <row r="9" spans="1:23" x14ac:dyDescent="0.2">
      <c r="A9" s="239" t="s">
        <v>113</v>
      </c>
      <c r="B9" s="23"/>
      <c r="C9" s="384"/>
      <c r="D9" s="530"/>
      <c r="E9" s="531"/>
      <c r="F9" s="205" t="str">
        <f>[1]Sheet4!C12</f>
        <v>BYG</v>
      </c>
      <c r="G9" s="206" t="str">
        <f>[1]Sheet4!D12</f>
        <v>Lacrosse</v>
      </c>
      <c r="H9" s="207" t="str">
        <f>[1]Sheet4!E12</f>
        <v>Volleyball</v>
      </c>
      <c r="I9" s="541"/>
      <c r="J9" s="576"/>
      <c r="K9" s="536"/>
      <c r="L9" s="537"/>
      <c r="M9" s="569" t="s">
        <v>149</v>
      </c>
      <c r="N9" s="570"/>
      <c r="O9" s="206" t="s">
        <v>63</v>
      </c>
      <c r="P9" s="224" t="s">
        <v>152</v>
      </c>
      <c r="Q9" s="536"/>
      <c r="R9" s="537"/>
      <c r="S9" s="602"/>
      <c r="T9" s="536"/>
      <c r="U9" s="537"/>
      <c r="V9" s="602"/>
      <c r="W9" s="240" t="s">
        <v>113</v>
      </c>
    </row>
    <row r="10" spans="1:23" ht="17" thickBot="1" x14ac:dyDescent="0.25">
      <c r="A10" s="239" t="s">
        <v>114</v>
      </c>
      <c r="B10" s="23"/>
      <c r="C10" s="398"/>
      <c r="D10" s="532"/>
      <c r="E10" s="533"/>
      <c r="F10" s="205" t="str">
        <f>[1]Sheet4!C13</f>
        <v>Archery</v>
      </c>
      <c r="G10" s="206" t="str">
        <f>[1]Sheet4!D13</f>
        <v>Drama</v>
      </c>
      <c r="H10" s="207" t="str">
        <f>[1]Sheet4!E13</f>
        <v>Tree Climbing</v>
      </c>
      <c r="I10" s="542"/>
      <c r="J10" s="577"/>
      <c r="K10" s="538"/>
      <c r="L10" s="539"/>
      <c r="M10" s="571" t="s">
        <v>149</v>
      </c>
      <c r="N10" s="572"/>
      <c r="O10" s="219" t="s">
        <v>63</v>
      </c>
      <c r="P10" s="225" t="s">
        <v>152</v>
      </c>
      <c r="Q10" s="538"/>
      <c r="R10" s="539"/>
      <c r="S10" s="603"/>
      <c r="T10" s="538"/>
      <c r="U10" s="539"/>
      <c r="V10" s="603"/>
      <c r="W10" s="240" t="s">
        <v>114</v>
      </c>
    </row>
    <row r="11" spans="1:23" x14ac:dyDescent="0.2">
      <c r="A11" s="151" t="s">
        <v>115</v>
      </c>
      <c r="B11" s="23"/>
      <c r="C11" s="23"/>
      <c r="D11" s="376" t="s">
        <v>92</v>
      </c>
      <c r="E11" s="525" t="s">
        <v>93</v>
      </c>
      <c r="F11" s="199" t="str">
        <f>[1]Sheet4!C14</f>
        <v>Riflery</v>
      </c>
      <c r="G11" s="200" t="str">
        <f>[1]Sheet4!D14</f>
        <v>Basketball</v>
      </c>
      <c r="H11" s="201" t="str">
        <f>[1]Sheet4!E14</f>
        <v>Archery</v>
      </c>
      <c r="I11" s="516" t="s">
        <v>154</v>
      </c>
      <c r="J11" s="518"/>
      <c r="K11" s="543" t="s">
        <v>95</v>
      </c>
      <c r="L11" s="546" t="s">
        <v>155</v>
      </c>
      <c r="M11" s="194" t="s">
        <v>152</v>
      </c>
      <c r="N11" s="195" t="s">
        <v>63</v>
      </c>
      <c r="O11" s="592" t="s">
        <v>148</v>
      </c>
      <c r="P11" s="593"/>
      <c r="Q11" s="516" t="s">
        <v>156</v>
      </c>
      <c r="R11" s="517"/>
      <c r="S11" s="518"/>
      <c r="T11" s="598" t="s">
        <v>97</v>
      </c>
      <c r="U11" s="546" t="s">
        <v>93</v>
      </c>
      <c r="V11" s="598" t="s">
        <v>98</v>
      </c>
      <c r="W11" s="193" t="s">
        <v>115</v>
      </c>
    </row>
    <row r="12" spans="1:23" x14ac:dyDescent="0.2">
      <c r="A12" s="151" t="s">
        <v>116</v>
      </c>
      <c r="B12" s="23"/>
      <c r="C12" s="23"/>
      <c r="D12" s="377"/>
      <c r="E12" s="526"/>
      <c r="F12" s="199" t="str">
        <f>[1]Sheet4!C15</f>
        <v>Challenge Course</v>
      </c>
      <c r="G12" s="200" t="str">
        <f>[1]Sheet4!D15</f>
        <v>BYG</v>
      </c>
      <c r="H12" s="201" t="str">
        <f>[1]Sheet4!E15</f>
        <v>Basketball</v>
      </c>
      <c r="I12" s="519"/>
      <c r="J12" s="521"/>
      <c r="K12" s="544"/>
      <c r="L12" s="547"/>
      <c r="M12" s="196" t="s">
        <v>25</v>
      </c>
      <c r="N12" s="189" t="s">
        <v>152</v>
      </c>
      <c r="O12" s="594" t="s">
        <v>149</v>
      </c>
      <c r="P12" s="595"/>
      <c r="Q12" s="519"/>
      <c r="R12" s="520"/>
      <c r="S12" s="521"/>
      <c r="T12" s="599"/>
      <c r="U12" s="547"/>
      <c r="V12" s="599"/>
      <c r="W12" s="193" t="s">
        <v>116</v>
      </c>
    </row>
    <row r="13" spans="1:23" x14ac:dyDescent="0.2">
      <c r="A13" s="151" t="s">
        <v>117</v>
      </c>
      <c r="B13" s="23"/>
      <c r="C13" s="23"/>
      <c r="D13" s="377"/>
      <c r="E13" s="526"/>
      <c r="F13" s="199" t="str">
        <f>[1]Sheet4!C16</f>
        <v>Basketball</v>
      </c>
      <c r="G13" s="200" t="str">
        <f>[1]Sheet4!D16</f>
        <v>Challenge Course</v>
      </c>
      <c r="H13" s="201" t="str">
        <f>[1]Sheet4!E16</f>
        <v>Riflery</v>
      </c>
      <c r="I13" s="519"/>
      <c r="J13" s="521"/>
      <c r="K13" s="544"/>
      <c r="L13" s="547"/>
      <c r="M13" s="196" t="s">
        <v>25</v>
      </c>
      <c r="N13" s="189" t="s">
        <v>152</v>
      </c>
      <c r="O13" s="594" t="s">
        <v>149</v>
      </c>
      <c r="P13" s="595"/>
      <c r="Q13" s="519"/>
      <c r="R13" s="520"/>
      <c r="S13" s="521"/>
      <c r="T13" s="599"/>
      <c r="U13" s="547"/>
      <c r="V13" s="599"/>
      <c r="W13" s="193" t="s">
        <v>117</v>
      </c>
    </row>
    <row r="14" spans="1:23" ht="17" thickBot="1" x14ac:dyDescent="0.25">
      <c r="A14" s="152" t="s">
        <v>118</v>
      </c>
      <c r="B14" s="23"/>
      <c r="C14" s="23"/>
      <c r="D14" s="378"/>
      <c r="E14" s="527"/>
      <c r="F14" s="202" t="str">
        <f>[1]Sheet4!C17</f>
        <v>Ultimate</v>
      </c>
      <c r="G14" s="203" t="str">
        <f>[1]Sheet4!D17</f>
        <v>Gaga</v>
      </c>
      <c r="H14" s="204" t="str">
        <f>[1]Sheet4!E17</f>
        <v>Soccer</v>
      </c>
      <c r="I14" s="522"/>
      <c r="J14" s="524"/>
      <c r="K14" s="545"/>
      <c r="L14" s="548"/>
      <c r="M14" s="197" t="s">
        <v>63</v>
      </c>
      <c r="N14" s="198" t="s">
        <v>152</v>
      </c>
      <c r="O14" s="596" t="s">
        <v>149</v>
      </c>
      <c r="P14" s="597"/>
      <c r="Q14" s="522"/>
      <c r="R14" s="523"/>
      <c r="S14" s="524"/>
      <c r="T14" s="600"/>
      <c r="U14" s="548"/>
      <c r="V14" s="600"/>
      <c r="W14" s="193" t="s">
        <v>118</v>
      </c>
    </row>
  </sheetData>
  <mergeCells count="47">
    <mergeCell ref="R2:R3"/>
    <mergeCell ref="R4:R5"/>
    <mergeCell ref="S2:U3"/>
    <mergeCell ref="S4:U5"/>
    <mergeCell ref="T6:U10"/>
    <mergeCell ref="U11:U14"/>
    <mergeCell ref="V11:V14"/>
    <mergeCell ref="V6:V10"/>
    <mergeCell ref="V4:V5"/>
    <mergeCell ref="V2:V3"/>
    <mergeCell ref="O12:P12"/>
    <mergeCell ref="O13:P13"/>
    <mergeCell ref="O14:P14"/>
    <mergeCell ref="T11:T14"/>
    <mergeCell ref="S6:S10"/>
    <mergeCell ref="Q6:R10"/>
    <mergeCell ref="Q4:Q5"/>
    <mergeCell ref="Q2:Q3"/>
    <mergeCell ref="O2:P2"/>
    <mergeCell ref="O3:P3"/>
    <mergeCell ref="O11:P11"/>
    <mergeCell ref="M9:N9"/>
    <mergeCell ref="M10:N10"/>
    <mergeCell ref="I2:I3"/>
    <mergeCell ref="I4:I5"/>
    <mergeCell ref="J6:J10"/>
    <mergeCell ref="M4:N4"/>
    <mergeCell ref="M5:N5"/>
    <mergeCell ref="M6:N6"/>
    <mergeCell ref="M7:N7"/>
    <mergeCell ref="M8:N8"/>
    <mergeCell ref="B4:B5"/>
    <mergeCell ref="B2:B3"/>
    <mergeCell ref="Q11:S14"/>
    <mergeCell ref="E11:E14"/>
    <mergeCell ref="I11:J14"/>
    <mergeCell ref="D6:E10"/>
    <mergeCell ref="K6:L10"/>
    <mergeCell ref="I6:I10"/>
    <mergeCell ref="K11:K14"/>
    <mergeCell ref="L11:L14"/>
    <mergeCell ref="J2:L3"/>
    <mergeCell ref="J4:L5"/>
    <mergeCell ref="C4:E5"/>
    <mergeCell ref="C2:E3"/>
    <mergeCell ref="D11:D14"/>
    <mergeCell ref="C6:C10"/>
  </mergeCells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43"/>
  <sheetViews>
    <sheetView workbookViewId="0">
      <selection activeCell="L20" sqref="L20"/>
    </sheetView>
  </sheetViews>
  <sheetFormatPr baseColWidth="10" defaultRowHeight="16" x14ac:dyDescent="0.2"/>
  <cols>
    <col min="1" max="5" width="18.1640625" bestFit="1" customWidth="1"/>
    <col min="6" max="6" width="11.1640625" bestFit="1" customWidth="1"/>
    <col min="7" max="7" width="13.1640625" bestFit="1" customWidth="1"/>
    <col min="8" max="13" width="18.1640625" bestFit="1" customWidth="1"/>
    <col min="14" max="14" width="13.1640625" bestFit="1" customWidth="1"/>
    <col min="15" max="15" width="11.5" bestFit="1" customWidth="1"/>
    <col min="16" max="17" width="18.1640625" bestFit="1" customWidth="1"/>
    <col min="18" max="18" width="15.1640625" bestFit="1" customWidth="1"/>
    <col min="19" max="19" width="13.6640625" bestFit="1" customWidth="1"/>
    <col min="20" max="20" width="8.83203125" bestFit="1" customWidth="1"/>
    <col min="21" max="21" width="12.83203125" bestFit="1" customWidth="1"/>
    <col min="22" max="22" width="14.83203125" bestFit="1" customWidth="1"/>
    <col min="23" max="23" width="12.83203125" bestFit="1" customWidth="1"/>
    <col min="24" max="24" width="14.83203125" bestFit="1" customWidth="1"/>
    <col min="25" max="25" width="15.5" bestFit="1" customWidth="1"/>
    <col min="26" max="26" width="8.1640625" bestFit="1" customWidth="1"/>
    <col min="27" max="28" width="8.83203125" bestFit="1" customWidth="1"/>
    <col min="29" max="29" width="15.5" bestFit="1" customWidth="1"/>
    <col min="30" max="30" width="8.1640625" bestFit="1" customWidth="1"/>
    <col min="32" max="32" width="15.5" bestFit="1" customWidth="1"/>
    <col min="33" max="33" width="8.1640625" bestFit="1" customWidth="1"/>
  </cols>
  <sheetData>
    <row r="1" spans="1:15" ht="17" thickBot="1" x14ac:dyDescent="0.25">
      <c r="C1" s="612" t="s">
        <v>178</v>
      </c>
      <c r="D1" s="613"/>
      <c r="E1" s="613"/>
      <c r="F1" s="613"/>
      <c r="G1" s="613"/>
      <c r="H1" s="614"/>
      <c r="J1" s="612" t="s">
        <v>179</v>
      </c>
      <c r="K1" s="613"/>
      <c r="L1" s="613"/>
      <c r="M1" s="613"/>
      <c r="N1" s="613"/>
      <c r="O1" s="614"/>
    </row>
    <row r="2" spans="1:15" ht="16" customHeight="1" thickBot="1" x14ac:dyDescent="0.25">
      <c r="A2" s="360" t="s">
        <v>176</v>
      </c>
      <c r="C2" s="361" t="s">
        <v>169</v>
      </c>
      <c r="D2" s="362" t="s">
        <v>170</v>
      </c>
      <c r="E2" s="362" t="s">
        <v>171</v>
      </c>
      <c r="F2" s="362" t="s">
        <v>172</v>
      </c>
      <c r="G2" s="362" t="s">
        <v>173</v>
      </c>
      <c r="H2" s="362" t="s">
        <v>174</v>
      </c>
      <c r="J2" s="363" t="s">
        <v>169</v>
      </c>
      <c r="K2" s="362" t="s">
        <v>170</v>
      </c>
      <c r="L2" s="362" t="s">
        <v>171</v>
      </c>
      <c r="M2" s="362" t="s">
        <v>172</v>
      </c>
      <c r="N2" s="362" t="s">
        <v>173</v>
      </c>
      <c r="O2" s="362" t="s">
        <v>174</v>
      </c>
    </row>
    <row r="3" spans="1:15" ht="17" thickBot="1" x14ac:dyDescent="0.25">
      <c r="A3" s="258" t="s">
        <v>0</v>
      </c>
      <c r="B3" s="258"/>
      <c r="C3" s="348" t="e">
        <f>IF(COUNTIF('A Day'!F$32:F$45, $A3)&lt;1,$A3, NA())</f>
        <v>#N/A</v>
      </c>
      <c r="D3" s="348" t="e">
        <f>IF(COUNTIF('A Day'!G$32:G$45, $A3)&lt;1,$A3, NA())</f>
        <v>#N/A</v>
      </c>
      <c r="E3" s="351" t="e">
        <f>IF(COUNTIF('A Day'!H$32:H$45, $A3)&lt;1,$A3, NA())</f>
        <v>#N/A</v>
      </c>
      <c r="F3" s="354" t="e">
        <f>IF(COUNTIF('A Day'!O$2:O$17, $A3)&lt;1,$A3, NA())</f>
        <v>#N/A</v>
      </c>
      <c r="G3" s="348" t="e">
        <f>IF(COUNTIF('A Day'!P$2:P$17, $A3)&lt;1,$A3, NA())</f>
        <v>#N/A</v>
      </c>
      <c r="H3" s="357" t="e">
        <f>IF(COUNTIF('A Day'!Q$2:Q$17, $A3)&lt;1,$A3, NA())</f>
        <v>#N/A</v>
      </c>
      <c r="J3" s="348" t="e">
        <f>IF(COUNTIF('B Day'!F$32:F$45, 'Open Activities'!$A3)&lt;1,'Open Activities'!$A3, NA())</f>
        <v>#N/A</v>
      </c>
      <c r="K3" s="348" t="e">
        <f>IF(COUNTIF('B Day'!G$32:G$45, 'Open Activities'!$A3)&lt;1,'Open Activities'!$A3, NA())</f>
        <v>#N/A</v>
      </c>
      <c r="L3" s="348" t="e">
        <f>IF(COUNTIF('B Day'!H$32:H$45, 'Open Activities'!$A3)&lt;1,'Open Activities'!$A3, NA())</f>
        <v>#N/A</v>
      </c>
      <c r="M3" s="348" t="e">
        <f>IF(COUNTIF('B Day'!O$2:O$17, 'Open Activities'!$A3)&lt;1,'Open Activities'!$A3, NA())</f>
        <v>#N/A</v>
      </c>
      <c r="N3" s="348" t="e">
        <f>IF(COUNTIF('B Day'!P$2:P$17, 'Open Activities'!$A3)&lt;1,'Open Activities'!$A3, NA())</f>
        <v>#N/A</v>
      </c>
      <c r="O3" s="348" t="e">
        <f>IF(COUNTIF('B Day'!Q$2:Q$17, 'Open Activities'!$A3)&lt;1,'Open Activities'!$A3, NA())</f>
        <v>#N/A</v>
      </c>
    </row>
    <row r="4" spans="1:15" ht="17" thickBot="1" x14ac:dyDescent="0.25">
      <c r="A4" s="258" t="s">
        <v>1</v>
      </c>
      <c r="B4" s="258"/>
      <c r="C4" s="349" t="e">
        <f>IF(COUNTIF('A Day'!F$32:F$45, $A4)&lt;1,$A4, NA())</f>
        <v>#N/A</v>
      </c>
      <c r="D4" s="349" t="str">
        <f>IF(COUNTIF('A Day'!G$32:G$45, $A4)&lt;1,$A4, NA())</f>
        <v>Arts and Crafts</v>
      </c>
      <c r="E4" s="352" t="e">
        <f>IF(COUNTIF('A Day'!H$32:H$45, $A4)&lt;1,$A4, NA())</f>
        <v>#N/A</v>
      </c>
      <c r="F4" s="355" t="e">
        <f>IF(COUNTIF('A Day'!O$2:O$17, $A4)&lt;1,$A4, NA())</f>
        <v>#N/A</v>
      </c>
      <c r="G4" s="349" t="str">
        <f>IF(COUNTIF('A Day'!P$2:P$17, $A4)&lt;1,$A4, NA())</f>
        <v>Arts and Crafts</v>
      </c>
      <c r="H4" s="358" t="e">
        <f>IF(COUNTIF('A Day'!Q$2:Q$17, $A4)&lt;1,$A4, NA())</f>
        <v>#N/A</v>
      </c>
      <c r="J4" s="348" t="e">
        <f>IF(COUNTIF('B Day'!F$32:F$45, 'Open Activities'!$A4)&lt;1,'Open Activities'!$A4, NA())</f>
        <v>#N/A</v>
      </c>
      <c r="K4" s="348" t="e">
        <f>IF(COUNTIF('B Day'!G$32:G$45, 'Open Activities'!$A4)&lt;1,'Open Activities'!$A4, NA())</f>
        <v>#N/A</v>
      </c>
      <c r="L4" s="348" t="e">
        <f>IF(COUNTIF('B Day'!H$32:H$45, 'Open Activities'!$A4)&lt;1,'Open Activities'!$A4, NA())</f>
        <v>#N/A</v>
      </c>
      <c r="M4" s="348" t="e">
        <f>IF(COUNTIF('B Day'!O$2:O$17, 'Open Activities'!$A4)&lt;1,'Open Activities'!$A4, NA())</f>
        <v>#N/A</v>
      </c>
      <c r="N4" s="348" t="str">
        <f>IF(COUNTIF('B Day'!P$2:P$17, 'Open Activities'!$A4)&lt;1,'Open Activities'!$A4, NA())</f>
        <v>Arts and Crafts</v>
      </c>
      <c r="O4" s="348" t="e">
        <f>IF(COUNTIF('B Day'!Q$2:Q$17, 'Open Activities'!$A4)&lt;1,'Open Activities'!$A4, NA())</f>
        <v>#N/A</v>
      </c>
    </row>
    <row r="5" spans="1:15" ht="16" customHeight="1" thickBot="1" x14ac:dyDescent="0.25">
      <c r="A5" s="258" t="s">
        <v>2</v>
      </c>
      <c r="B5" s="258"/>
      <c r="C5" s="349" t="str">
        <f>IF(COUNTIF('A Day'!F$32:F$45, $A5)&lt;1,$A5, NA())</f>
        <v>Athletic Conditioning</v>
      </c>
      <c r="D5" s="349" t="str">
        <f>IF(COUNTIF('A Day'!G$32:G$45, $A5)&lt;1,$A5, NA())</f>
        <v>Athletic Conditioning</v>
      </c>
      <c r="E5" s="352" t="str">
        <f>IF(COUNTIF('A Day'!H$32:H$45, $A5)&lt;1,$A5, NA())</f>
        <v>Athletic Conditioning</v>
      </c>
      <c r="F5" s="355" t="e">
        <f>IF(COUNTIF('A Day'!O$2:O$17, $A5)&lt;1,$A5, NA())</f>
        <v>#N/A</v>
      </c>
      <c r="G5" s="349" t="e">
        <f>IF(COUNTIF('A Day'!P$2:P$17, $A5)&lt;1,$A5, NA())</f>
        <v>#N/A</v>
      </c>
      <c r="H5" s="358" t="str">
        <f>IF(COUNTIF('A Day'!Q$2:Q$17, $A5)&lt;1,$A5, NA())</f>
        <v>Athletic Conditioning</v>
      </c>
      <c r="J5" s="348" t="str">
        <f>IF(COUNTIF('B Day'!F$32:F$45, 'Open Activities'!$A5)&lt;1,'Open Activities'!$A5, NA())</f>
        <v>Athletic Conditioning</v>
      </c>
      <c r="K5" s="348" t="str">
        <f>IF(COUNTIF('B Day'!G$32:G$45, 'Open Activities'!$A5)&lt;1,'Open Activities'!$A5, NA())</f>
        <v>Athletic Conditioning</v>
      </c>
      <c r="L5" s="348" t="str">
        <f>IF(COUNTIF('B Day'!H$32:H$45, 'Open Activities'!$A5)&lt;1,'Open Activities'!$A5, NA())</f>
        <v>Athletic Conditioning</v>
      </c>
      <c r="M5" s="348" t="str">
        <f>IF(COUNTIF('B Day'!O$2:O$17, 'Open Activities'!$A5)&lt;1,'Open Activities'!$A5, NA())</f>
        <v>Athletic Conditioning</v>
      </c>
      <c r="N5" s="348" t="e">
        <f>IF(COUNTIF('B Day'!P$2:P$17, 'Open Activities'!$A5)&lt;1,'Open Activities'!$A5, NA())</f>
        <v>#N/A</v>
      </c>
      <c r="O5" s="348" t="e">
        <f>IF(COUNTIF('B Day'!Q$2:Q$17, 'Open Activities'!$A5)&lt;1,'Open Activities'!$A5, NA())</f>
        <v>#N/A</v>
      </c>
    </row>
    <row r="6" spans="1:15" ht="17" thickBot="1" x14ac:dyDescent="0.25">
      <c r="A6" s="258" t="s">
        <v>3</v>
      </c>
      <c r="B6" s="258"/>
      <c r="C6" s="349" t="e">
        <f>IF(COUNTIF('A Day'!F$32:F$45, $A6)&lt;1,$A6, NA())</f>
        <v>#N/A</v>
      </c>
      <c r="D6" s="349" t="e">
        <f>IF(COUNTIF('A Day'!G$32:G$45, $A6)&lt;1,$A6, NA())</f>
        <v>#N/A</v>
      </c>
      <c r="E6" s="352" t="e">
        <f>IF(COUNTIF('A Day'!H$32:H$45, $A6)&lt;1,$A6, NA())</f>
        <v>#N/A</v>
      </c>
      <c r="F6" s="355" t="e">
        <f>IF(COUNTIF('A Day'!O$2:O$17, $A6)&lt;1,$A6, NA())</f>
        <v>#N/A</v>
      </c>
      <c r="G6" s="349" t="e">
        <f>IF(COUNTIF('A Day'!P$2:P$17, $A6)&lt;1,$A6, NA())</f>
        <v>#N/A</v>
      </c>
      <c r="H6" s="358" t="e">
        <f>IF(COUNTIF('A Day'!Q$2:Q$17, $A6)&lt;1,$A6, NA())</f>
        <v>#N/A</v>
      </c>
      <c r="J6" s="348" t="e">
        <f>IF(COUNTIF('B Day'!F$32:F$45, 'Open Activities'!$A6)&lt;1,'Open Activities'!$A6, NA())</f>
        <v>#N/A</v>
      </c>
      <c r="K6" s="348" t="e">
        <f>IF(COUNTIF('B Day'!G$32:G$45, 'Open Activities'!$A6)&lt;1,'Open Activities'!$A6, NA())</f>
        <v>#N/A</v>
      </c>
      <c r="L6" s="348" t="e">
        <f>IF(COUNTIF('B Day'!H$32:H$45, 'Open Activities'!$A6)&lt;1,'Open Activities'!$A6, NA())</f>
        <v>#N/A</v>
      </c>
      <c r="M6" s="348" t="e">
        <f>IF(COUNTIF('B Day'!O$2:O$17, 'Open Activities'!$A6)&lt;1,'Open Activities'!$A6, NA())</f>
        <v>#N/A</v>
      </c>
      <c r="N6" s="348" t="e">
        <f>IF(COUNTIF('B Day'!P$2:P$17, 'Open Activities'!$A6)&lt;1,'Open Activities'!$A6, NA())</f>
        <v>#N/A</v>
      </c>
      <c r="O6" s="348" t="e">
        <f>IF(COUNTIF('B Day'!Q$2:Q$17, 'Open Activities'!$A6)&lt;1,'Open Activities'!$A6, NA())</f>
        <v>#N/A</v>
      </c>
    </row>
    <row r="7" spans="1:15" ht="17" thickBot="1" x14ac:dyDescent="0.25">
      <c r="A7" s="258" t="s">
        <v>4</v>
      </c>
      <c r="B7" s="258"/>
      <c r="C7" s="349" t="e">
        <f>IF(COUNTIF('A Day'!F$32:F$45, $A7)&lt;1,$A7, NA())</f>
        <v>#N/A</v>
      </c>
      <c r="D7" s="349" t="e">
        <f>IF(COUNTIF('A Day'!G$32:G$45, $A7)&lt;1,$A7, NA())</f>
        <v>#N/A</v>
      </c>
      <c r="E7" s="352" t="e">
        <f>IF(COUNTIF('A Day'!H$32:H$45, $A7)&lt;1,$A7, NA())</f>
        <v>#N/A</v>
      </c>
      <c r="F7" s="355" t="e">
        <f>IF(COUNTIF('A Day'!O$2:O$17, $A7)&lt;1,$A7, NA())</f>
        <v>#N/A</v>
      </c>
      <c r="G7" s="349" t="e">
        <f>IF(COUNTIF('A Day'!P$2:P$17, $A7)&lt;1,$A7, NA())</f>
        <v>#N/A</v>
      </c>
      <c r="H7" s="358" t="e">
        <f>IF(COUNTIF('A Day'!Q$2:Q$17, $A7)&lt;1,$A7, NA())</f>
        <v>#N/A</v>
      </c>
      <c r="J7" s="348" t="e">
        <f>IF(COUNTIF('B Day'!F$32:F$45, 'Open Activities'!$A7)&lt;1,'Open Activities'!$A7, NA())</f>
        <v>#N/A</v>
      </c>
      <c r="K7" s="348" t="str">
        <f>IF(COUNTIF('B Day'!G$32:G$45, 'Open Activities'!$A7)&lt;1,'Open Activities'!$A7, NA())</f>
        <v>Basketball</v>
      </c>
      <c r="L7" s="348" t="e">
        <f>IF(COUNTIF('B Day'!H$32:H$45, 'Open Activities'!$A7)&lt;1,'Open Activities'!$A7, NA())</f>
        <v>#N/A</v>
      </c>
      <c r="M7" s="348" t="str">
        <f>IF(COUNTIF('B Day'!O$2:O$17, 'Open Activities'!$A7)&lt;1,'Open Activities'!$A7, NA())</f>
        <v>Basketball</v>
      </c>
      <c r="N7" s="348" t="e">
        <f>IF(COUNTIF('B Day'!P$2:P$17, 'Open Activities'!$A7)&lt;1,'Open Activities'!$A7, NA())</f>
        <v>#N/A</v>
      </c>
      <c r="O7" s="348" t="str">
        <f>IF(COUNTIF('B Day'!Q$2:Q$17, 'Open Activities'!$A7)&lt;1,'Open Activities'!$A7, NA())</f>
        <v>Basketball</v>
      </c>
    </row>
    <row r="8" spans="1:15" ht="17" thickBot="1" x14ac:dyDescent="0.25">
      <c r="A8" s="258" t="s">
        <v>5</v>
      </c>
      <c r="B8" s="258"/>
      <c r="C8" s="349" t="e">
        <f>IF(COUNTIF('A Day'!F$32:F$45, $A8)&lt;1,$A8, NA())</f>
        <v>#N/A</v>
      </c>
      <c r="D8" s="349" t="e">
        <f>IF(COUNTIF('A Day'!G$32:G$45, $A8)&lt;1,$A8, NA())</f>
        <v>#N/A</v>
      </c>
      <c r="E8" s="352" t="e">
        <f>IF(COUNTIF('A Day'!H$32:H$45, $A8)&lt;1,$A8, NA())</f>
        <v>#N/A</v>
      </c>
      <c r="F8" s="355" t="e">
        <f>IF(COUNTIF('A Day'!O$2:O$17, $A8)&lt;1,$A8, NA())</f>
        <v>#N/A</v>
      </c>
      <c r="G8" s="349" t="e">
        <f>IF(COUNTIF('A Day'!P$2:P$17, $A8)&lt;1,$A8, NA())</f>
        <v>#N/A</v>
      </c>
      <c r="H8" s="358" t="e">
        <f>IF(COUNTIF('A Day'!Q$2:Q$17, $A8)&lt;1,$A8, NA())</f>
        <v>#N/A</v>
      </c>
      <c r="J8" s="348" t="e">
        <f>IF(COUNTIF('B Day'!F$32:F$45, 'Open Activities'!$A8)&lt;1,'Open Activities'!$A8, NA())</f>
        <v>#N/A</v>
      </c>
      <c r="K8" s="348" t="e">
        <f>IF(COUNTIF('B Day'!G$32:G$45, 'Open Activities'!$A8)&lt;1,'Open Activities'!$A8, NA())</f>
        <v>#N/A</v>
      </c>
      <c r="L8" s="348" t="e">
        <f>IF(COUNTIF('B Day'!H$32:H$45, 'Open Activities'!$A8)&lt;1,'Open Activities'!$A8, NA())</f>
        <v>#N/A</v>
      </c>
      <c r="M8" s="348" t="e">
        <f>IF(COUNTIF('B Day'!O$2:O$17, 'Open Activities'!$A8)&lt;1,'Open Activities'!$A8, NA())</f>
        <v>#N/A</v>
      </c>
      <c r="N8" s="348" t="e">
        <f>IF(COUNTIF('B Day'!P$2:P$17, 'Open Activities'!$A8)&lt;1,'Open Activities'!$A8, NA())</f>
        <v>#N/A</v>
      </c>
      <c r="O8" s="348" t="e">
        <f>IF(COUNTIF('B Day'!Q$2:Q$17, 'Open Activities'!$A8)&lt;1,'Open Activities'!$A8, NA())</f>
        <v>#N/A</v>
      </c>
    </row>
    <row r="9" spans="1:15" ht="17" thickBot="1" x14ac:dyDescent="0.25">
      <c r="A9" s="258" t="s">
        <v>6</v>
      </c>
      <c r="B9" s="258"/>
      <c r="C9" s="349" t="str">
        <f>IF(COUNTIF('A Day'!F$32:F$45, $A9)&lt;1,$A9, NA())</f>
        <v>Drama</v>
      </c>
      <c r="D9" s="349" t="e">
        <f>IF(COUNTIF('A Day'!G$32:G$45, $A9)&lt;1,$A9, NA())</f>
        <v>#N/A</v>
      </c>
      <c r="E9" s="352" t="str">
        <f>IF(COUNTIF('A Day'!H$32:H$45, $A9)&lt;1,$A9, NA())</f>
        <v>Drama</v>
      </c>
      <c r="F9" s="355" t="str">
        <f>IF(COUNTIF('A Day'!O$2:O$17, $A9)&lt;1,$A9, NA())</f>
        <v>Drama</v>
      </c>
      <c r="G9" s="349" t="str">
        <f>IF(COUNTIF('A Day'!P$2:P$17, $A9)&lt;1,$A9, NA())</f>
        <v>Drama</v>
      </c>
      <c r="H9" s="358" t="str">
        <f>IF(COUNTIF('A Day'!Q$2:Q$17, $A9)&lt;1,$A9, NA())</f>
        <v>Drama</v>
      </c>
      <c r="J9" s="348" t="str">
        <f>IF(COUNTIF('B Day'!F$32:F$45, 'Open Activities'!$A9)&lt;1,'Open Activities'!$A9, NA())</f>
        <v>Drama</v>
      </c>
      <c r="K9" s="348" t="str">
        <f>IF(COUNTIF('B Day'!G$32:G$45, 'Open Activities'!$A9)&lt;1,'Open Activities'!$A9, NA())</f>
        <v>Drama</v>
      </c>
      <c r="L9" s="348" t="str">
        <f>IF(COUNTIF('B Day'!H$32:H$45, 'Open Activities'!$A9)&lt;1,'Open Activities'!$A9, NA())</f>
        <v>Drama</v>
      </c>
      <c r="M9" s="348" t="e">
        <f>IF(COUNTIF('B Day'!O$2:O$17, 'Open Activities'!$A9)&lt;1,'Open Activities'!$A9, NA())</f>
        <v>#N/A</v>
      </c>
      <c r="N9" s="348" t="str">
        <f>IF(COUNTIF('B Day'!P$2:P$17, 'Open Activities'!$A9)&lt;1,'Open Activities'!$A9, NA())</f>
        <v>Drama</v>
      </c>
      <c r="O9" s="348" t="e">
        <f>IF(COUNTIF('B Day'!Q$2:Q$17, 'Open Activities'!$A9)&lt;1,'Open Activities'!$A9, NA())</f>
        <v>#N/A</v>
      </c>
    </row>
    <row r="10" spans="1:15" ht="17" thickBot="1" x14ac:dyDescent="0.25">
      <c r="A10" s="258" t="s">
        <v>7</v>
      </c>
      <c r="B10" s="258"/>
      <c r="C10" s="349" t="e">
        <f>IF(COUNTIF('A Day'!F$32:F$45, $A10)&lt;1,$A10, NA())</f>
        <v>#N/A</v>
      </c>
      <c r="D10" s="349" t="str">
        <f>IF(COUNTIF('A Day'!G$32:G$45, $A10)&lt;1,$A10, NA())</f>
        <v>Dance</v>
      </c>
      <c r="E10" s="352" t="e">
        <f>IF(COUNTIF('A Day'!H$32:H$45, $A10)&lt;1,$A10, NA())</f>
        <v>#N/A</v>
      </c>
      <c r="F10" s="355" t="str">
        <f>IF(COUNTIF('A Day'!O$2:O$17, $A10)&lt;1,$A10, NA())</f>
        <v>Dance</v>
      </c>
      <c r="G10" s="349" t="e">
        <f>IF(COUNTIF('A Day'!P$2:P$17, $A10)&lt;1,$A10, NA())</f>
        <v>#N/A</v>
      </c>
      <c r="H10" s="358" t="e">
        <f>IF(COUNTIF('A Day'!Q$2:Q$17, $A10)&lt;1,$A10, NA())</f>
        <v>#N/A</v>
      </c>
      <c r="J10" s="348" t="str">
        <f>IF(COUNTIF('B Day'!F$32:F$45, 'Open Activities'!$A10)&lt;1,'Open Activities'!$A10, NA())</f>
        <v>Dance</v>
      </c>
      <c r="K10" s="348" t="e">
        <f>IF(COUNTIF('B Day'!G$32:G$45, 'Open Activities'!$A10)&lt;1,'Open Activities'!$A10, NA())</f>
        <v>#N/A</v>
      </c>
      <c r="L10" s="348" t="str">
        <f>IF(COUNTIF('B Day'!H$32:H$45, 'Open Activities'!$A10)&lt;1,'Open Activities'!$A10, NA())</f>
        <v>Dance</v>
      </c>
      <c r="M10" s="348" t="e">
        <f>IF(COUNTIF('B Day'!O$2:O$17, 'Open Activities'!$A10)&lt;1,'Open Activities'!$A10, NA())</f>
        <v>#N/A</v>
      </c>
      <c r="N10" s="348" t="str">
        <f>IF(COUNTIF('B Day'!P$2:P$17, 'Open Activities'!$A10)&lt;1,'Open Activities'!$A10, NA())</f>
        <v>Dance</v>
      </c>
      <c r="O10" s="348" t="str">
        <f>IF(COUNTIF('B Day'!Q$2:Q$17, 'Open Activities'!$A10)&lt;1,'Open Activities'!$A10, NA())</f>
        <v>Dance</v>
      </c>
    </row>
    <row r="11" spans="1:15" ht="17" thickBot="1" x14ac:dyDescent="0.25">
      <c r="A11" s="258" t="s">
        <v>8</v>
      </c>
      <c r="B11" s="258"/>
      <c r="C11" s="349" t="str">
        <f>IF(COUNTIF('A Day'!F$32:F$45, $A11)&lt;1,$A11, NA())</f>
        <v>Cheer</v>
      </c>
      <c r="D11" s="349" t="str">
        <f>IF(COUNTIF('A Day'!G$32:G$45, $A11)&lt;1,$A11, NA())</f>
        <v>Cheer</v>
      </c>
      <c r="E11" s="352" t="str">
        <f>IF(COUNTIF('A Day'!H$32:H$45, $A11)&lt;1,$A11, NA())</f>
        <v>Cheer</v>
      </c>
      <c r="F11" s="355" t="str">
        <f>IF(COUNTIF('A Day'!O$2:O$17, $A11)&lt;1,$A11, NA())</f>
        <v>Cheer</v>
      </c>
      <c r="G11" s="349" t="str">
        <f>IF(COUNTIF('A Day'!P$2:P$17, $A11)&lt;1,$A11, NA())</f>
        <v>Cheer</v>
      </c>
      <c r="H11" s="358" t="str">
        <f>IF(COUNTIF('A Day'!Q$2:Q$17, $A11)&lt;1,$A11, NA())</f>
        <v>Cheer</v>
      </c>
      <c r="J11" s="348" t="str">
        <f>IF(COUNTIF('B Day'!F$32:F$45, 'Open Activities'!$A11)&lt;1,'Open Activities'!$A11, NA())</f>
        <v>Cheer</v>
      </c>
      <c r="K11" s="348" t="str">
        <f>IF(COUNTIF('B Day'!G$32:G$45, 'Open Activities'!$A11)&lt;1,'Open Activities'!$A11, NA())</f>
        <v>Cheer</v>
      </c>
      <c r="L11" s="348" t="e">
        <f>IF(COUNTIF('B Day'!H$32:H$45, 'Open Activities'!$A11)&lt;1,'Open Activities'!$A11, NA())</f>
        <v>#N/A</v>
      </c>
      <c r="M11" s="348" t="str">
        <f>IF(COUNTIF('B Day'!O$2:O$17, 'Open Activities'!$A11)&lt;1,'Open Activities'!$A11, NA())</f>
        <v>Cheer</v>
      </c>
      <c r="N11" s="348" t="str">
        <f>IF(COUNTIF('B Day'!P$2:P$17, 'Open Activities'!$A11)&lt;1,'Open Activities'!$A11, NA())</f>
        <v>Cheer</v>
      </c>
      <c r="O11" s="348" t="e">
        <f>IF(COUNTIF('B Day'!Q$2:Q$17, 'Open Activities'!$A11)&lt;1,'Open Activities'!$A11, NA())</f>
        <v>#N/A</v>
      </c>
    </row>
    <row r="12" spans="1:15" ht="17" thickBot="1" x14ac:dyDescent="0.25">
      <c r="A12" s="258" t="s">
        <v>9</v>
      </c>
      <c r="B12" s="258"/>
      <c r="C12" s="349" t="e">
        <f>IF(COUNTIF('A Day'!F$32:F$45, $A12)&lt;1,$A12, NA())</f>
        <v>#N/A</v>
      </c>
      <c r="D12" s="349" t="str">
        <f>IF(COUNTIF('A Day'!G$32:G$45, $A12)&lt;1,$A12, NA())</f>
        <v>Fishing</v>
      </c>
      <c r="E12" s="352" t="str">
        <f>IF(COUNTIF('A Day'!H$32:H$45, $A12)&lt;1,$A12, NA())</f>
        <v>Fishing</v>
      </c>
      <c r="F12" s="355" t="e">
        <f>IF(COUNTIF('A Day'!O$2:O$17, $A12)&lt;1,$A12, NA())</f>
        <v>#N/A</v>
      </c>
      <c r="G12" s="349" t="e">
        <f>IF(COUNTIF('A Day'!P$2:P$17, $A12)&lt;1,$A12, NA())</f>
        <v>#N/A</v>
      </c>
      <c r="H12" s="358" t="e">
        <f>IF(COUNTIF('A Day'!Q$2:Q$17, $A12)&lt;1,$A12, NA())</f>
        <v>#N/A</v>
      </c>
      <c r="J12" s="348" t="e">
        <f>IF(COUNTIF('B Day'!F$32:F$45, 'Open Activities'!$A12)&lt;1,'Open Activities'!$A12, NA())</f>
        <v>#N/A</v>
      </c>
      <c r="K12" s="348" t="e">
        <f>IF(COUNTIF('B Day'!G$32:G$45, 'Open Activities'!$A12)&lt;1,'Open Activities'!$A12, NA())</f>
        <v>#N/A</v>
      </c>
      <c r="L12" s="348" t="e">
        <f>IF(COUNTIF('B Day'!H$32:H$45, 'Open Activities'!$A12)&lt;1,'Open Activities'!$A12, NA())</f>
        <v>#N/A</v>
      </c>
      <c r="M12" s="348" t="e">
        <f>IF(COUNTIF('B Day'!O$2:O$17, 'Open Activities'!$A12)&lt;1,'Open Activities'!$A12, NA())</f>
        <v>#N/A</v>
      </c>
      <c r="N12" s="348" t="e">
        <f>IF(COUNTIF('B Day'!P$2:P$17, 'Open Activities'!$A12)&lt;1,'Open Activities'!$A12, NA())</f>
        <v>#N/A</v>
      </c>
      <c r="O12" s="348" t="e">
        <f>IF(COUNTIF('B Day'!Q$2:Q$17, 'Open Activities'!$A12)&lt;1,'Open Activities'!$A12, NA())</f>
        <v>#N/A</v>
      </c>
    </row>
    <row r="13" spans="1:15" ht="17" thickBot="1" x14ac:dyDescent="0.25">
      <c r="A13" s="258" t="s">
        <v>10</v>
      </c>
      <c r="B13" s="258"/>
      <c r="C13" s="349" t="str">
        <f>IF(COUNTIF('A Day'!F$32:F$45, $A13)&lt;1,$A13, NA())</f>
        <v>Soccer</v>
      </c>
      <c r="D13" s="349" t="str">
        <f>IF(COUNTIF('A Day'!G$32:G$45, $A13)&lt;1,$A13, NA())</f>
        <v>Soccer</v>
      </c>
      <c r="E13" s="352" t="e">
        <f>IF(COUNTIF('A Day'!H$32:H$45, $A13)&lt;1,$A13, NA())</f>
        <v>#N/A</v>
      </c>
      <c r="F13" s="355" t="e">
        <f>IF(COUNTIF('A Day'!O$2:O$17, $A13)&lt;1,$A13, NA())</f>
        <v>#N/A</v>
      </c>
      <c r="G13" s="349" t="e">
        <f>IF(COUNTIF('A Day'!P$2:P$17, $A13)&lt;1,$A13, NA())</f>
        <v>#N/A</v>
      </c>
      <c r="H13" s="358" t="e">
        <f>IF(COUNTIF('A Day'!Q$2:Q$17, $A13)&lt;1,$A13, NA())</f>
        <v>#N/A</v>
      </c>
      <c r="J13" s="348" t="str">
        <f>IF(COUNTIF('B Day'!F$32:F$45, 'Open Activities'!$A13)&lt;1,'Open Activities'!$A13, NA())</f>
        <v>Soccer</v>
      </c>
      <c r="K13" s="348" t="str">
        <f>IF(COUNTIF('B Day'!G$32:G$45, 'Open Activities'!$A13)&lt;1,'Open Activities'!$A13, NA())</f>
        <v>Soccer</v>
      </c>
      <c r="L13" s="348" t="str">
        <f>IF(COUNTIF('B Day'!H$32:H$45, 'Open Activities'!$A13)&lt;1,'Open Activities'!$A13, NA())</f>
        <v>Soccer</v>
      </c>
      <c r="M13" s="348" t="e">
        <f>IF(COUNTIF('B Day'!O$2:O$17, 'Open Activities'!$A13)&lt;1,'Open Activities'!$A13, NA())</f>
        <v>#N/A</v>
      </c>
      <c r="N13" s="348" t="e">
        <f>IF(COUNTIF('B Day'!P$2:P$17, 'Open Activities'!$A13)&lt;1,'Open Activities'!$A13, NA())</f>
        <v>#N/A</v>
      </c>
      <c r="O13" s="348" t="e">
        <f>IF(COUNTIF('B Day'!Q$2:Q$17, 'Open Activities'!$A13)&lt;1,'Open Activities'!$A13, NA())</f>
        <v>#N/A</v>
      </c>
    </row>
    <row r="14" spans="1:15" ht="17" thickBot="1" x14ac:dyDescent="0.25">
      <c r="A14" s="258" t="s">
        <v>11</v>
      </c>
      <c r="B14" s="258"/>
      <c r="C14" s="349" t="e">
        <f>IF(COUNTIF('A Day'!F$32:F$45, $A14)&lt;1,$A14, NA())</f>
        <v>#N/A</v>
      </c>
      <c r="D14" s="349" t="str">
        <f>IF(COUNTIF('A Day'!G$32:G$45, $A14)&lt;1,$A14, NA())</f>
        <v>Flag Football</v>
      </c>
      <c r="E14" s="352" t="str">
        <f>IF(COUNTIF('A Day'!H$32:H$45, $A14)&lt;1,$A14, NA())</f>
        <v>Flag Football</v>
      </c>
      <c r="F14" s="355" t="e">
        <f>IF(COUNTIF('A Day'!O$2:O$17, $A14)&lt;1,$A14, NA())</f>
        <v>#N/A</v>
      </c>
      <c r="G14" s="349" t="e">
        <f>IF(COUNTIF('A Day'!P$2:P$17, $A14)&lt;1,$A14, NA())</f>
        <v>#N/A</v>
      </c>
      <c r="H14" s="358" t="e">
        <f>IF(COUNTIF('A Day'!Q$2:Q$17, $A14)&lt;1,$A14, NA())</f>
        <v>#N/A</v>
      </c>
      <c r="J14" s="348" t="e">
        <f>IF(COUNTIF('B Day'!F$32:F$45, 'Open Activities'!$A14)&lt;1,'Open Activities'!$A14, NA())</f>
        <v>#N/A</v>
      </c>
      <c r="K14" s="348" t="e">
        <f>IF(COUNTIF('B Day'!G$32:G$45, 'Open Activities'!$A14)&lt;1,'Open Activities'!$A14, NA())</f>
        <v>#N/A</v>
      </c>
      <c r="L14" s="348" t="e">
        <f>IF(COUNTIF('B Day'!H$32:H$45, 'Open Activities'!$A14)&lt;1,'Open Activities'!$A14, NA())</f>
        <v>#N/A</v>
      </c>
      <c r="M14" s="348" t="str">
        <f>IF(COUNTIF('B Day'!O$2:O$17, 'Open Activities'!$A14)&lt;1,'Open Activities'!$A14, NA())</f>
        <v>Flag Football</v>
      </c>
      <c r="N14" s="348" t="e">
        <f>IF(COUNTIF('B Day'!P$2:P$17, 'Open Activities'!$A14)&lt;1,'Open Activities'!$A14, NA())</f>
        <v>#N/A</v>
      </c>
      <c r="O14" s="348" t="str">
        <f>IF(COUNTIF('B Day'!Q$2:Q$17, 'Open Activities'!$A14)&lt;1,'Open Activities'!$A14, NA())</f>
        <v>Flag Football</v>
      </c>
    </row>
    <row r="15" spans="1:15" ht="17" thickBot="1" x14ac:dyDescent="0.25">
      <c r="A15" s="258" t="s">
        <v>12</v>
      </c>
      <c r="B15" s="258"/>
      <c r="C15" s="349" t="e">
        <f>IF(COUNTIF('A Day'!F$32:F$45, $A15)&lt;1,$A15, NA())</f>
        <v>#N/A</v>
      </c>
      <c r="D15" s="349" t="str">
        <f>IF(COUNTIF('A Day'!G$32:G$45, $A15)&lt;1,$A15, NA())</f>
        <v>Ultimate</v>
      </c>
      <c r="E15" s="352" t="str">
        <f>IF(COUNTIF('A Day'!H$32:H$45, $A15)&lt;1,$A15, NA())</f>
        <v>Ultimate</v>
      </c>
      <c r="F15" s="355" t="str">
        <f>IF(COUNTIF('A Day'!O$2:O$17, $A15)&lt;1,$A15, NA())</f>
        <v>Ultimate</v>
      </c>
      <c r="G15" s="349" t="str">
        <f>IF(COUNTIF('A Day'!P$2:P$17, $A15)&lt;1,$A15, NA())</f>
        <v>Ultimate</v>
      </c>
      <c r="H15" s="358" t="str">
        <f>IF(COUNTIF('A Day'!Q$2:Q$17, $A15)&lt;1,$A15, NA())</f>
        <v>Ultimate</v>
      </c>
      <c r="J15" s="348" t="str">
        <f>IF(COUNTIF('B Day'!F$32:F$45, 'Open Activities'!$A15)&lt;1,'Open Activities'!$A15, NA())</f>
        <v>Ultimate</v>
      </c>
      <c r="K15" s="348" t="str">
        <f>IF(COUNTIF('B Day'!G$32:G$45, 'Open Activities'!$A15)&lt;1,'Open Activities'!$A15, NA())</f>
        <v>Ultimate</v>
      </c>
      <c r="L15" s="348" t="str">
        <f>IF(COUNTIF('B Day'!H$32:H$45, 'Open Activities'!$A15)&lt;1,'Open Activities'!$A15, NA())</f>
        <v>Ultimate</v>
      </c>
      <c r="M15" s="348" t="str">
        <f>IF(COUNTIF('B Day'!O$2:O$17, 'Open Activities'!$A15)&lt;1,'Open Activities'!$A15, NA())</f>
        <v>Ultimate</v>
      </c>
      <c r="N15" s="348" t="e">
        <f>IF(COUNTIF('B Day'!P$2:P$17, 'Open Activities'!$A15)&lt;1,'Open Activities'!$A15, NA())</f>
        <v>#N/A</v>
      </c>
      <c r="O15" s="348" t="e">
        <f>IF(COUNTIF('B Day'!Q$2:Q$17, 'Open Activities'!$A15)&lt;1,'Open Activities'!$A15, NA())</f>
        <v>#N/A</v>
      </c>
    </row>
    <row r="16" spans="1:15" ht="17" thickBot="1" x14ac:dyDescent="0.25">
      <c r="A16" s="258" t="s">
        <v>13</v>
      </c>
      <c r="B16" s="258"/>
      <c r="C16" s="349" t="str">
        <f>IF(COUNTIF('A Day'!F$32:F$45, $A16)&lt;1,$A16, NA())</f>
        <v>Lacrosse</v>
      </c>
      <c r="D16" s="349" t="e">
        <f>IF(COUNTIF('A Day'!G$32:G$45, $A16)&lt;1,$A16, NA())</f>
        <v>#N/A</v>
      </c>
      <c r="E16" s="352" t="str">
        <f>IF(COUNTIF('A Day'!H$32:H$45, $A16)&lt;1,$A16, NA())</f>
        <v>Lacrosse</v>
      </c>
      <c r="F16" s="355" t="str">
        <f>IF(COUNTIF('A Day'!O$2:O$17, $A16)&lt;1,$A16, NA())</f>
        <v>Lacrosse</v>
      </c>
      <c r="G16" s="349" t="str">
        <f>IF(COUNTIF('A Day'!P$2:P$17, $A16)&lt;1,$A16, NA())</f>
        <v>Lacrosse</v>
      </c>
      <c r="H16" s="358" t="str">
        <f>IF(COUNTIF('A Day'!Q$2:Q$17, $A16)&lt;1,$A16, NA())</f>
        <v>Lacrosse</v>
      </c>
      <c r="J16" s="348" t="str">
        <f>IF(COUNTIF('B Day'!F$32:F$45, 'Open Activities'!$A16)&lt;1,'Open Activities'!$A16, NA())</f>
        <v>Lacrosse</v>
      </c>
      <c r="K16" s="348" t="str">
        <f>IF(COUNTIF('B Day'!G$32:G$45, 'Open Activities'!$A16)&lt;1,'Open Activities'!$A16, NA())</f>
        <v>Lacrosse</v>
      </c>
      <c r="L16" s="348" t="str">
        <f>IF(COUNTIF('B Day'!H$32:H$45, 'Open Activities'!$A16)&lt;1,'Open Activities'!$A16, NA())</f>
        <v>Lacrosse</v>
      </c>
      <c r="M16" s="348" t="str">
        <f>IF(COUNTIF('B Day'!O$2:O$17, 'Open Activities'!$A16)&lt;1,'Open Activities'!$A16, NA())</f>
        <v>Lacrosse</v>
      </c>
      <c r="N16" s="348" t="str">
        <f>IF(COUNTIF('B Day'!P$2:P$17, 'Open Activities'!$A16)&lt;1,'Open Activities'!$A16, NA())</f>
        <v>Lacrosse</v>
      </c>
      <c r="O16" s="348" t="str">
        <f>IF(COUNTIF('B Day'!Q$2:Q$17, 'Open Activities'!$A16)&lt;1,'Open Activities'!$A16, NA())</f>
        <v>Lacrosse</v>
      </c>
    </row>
    <row r="17" spans="1:15" ht="17" thickBot="1" x14ac:dyDescent="0.25">
      <c r="A17" s="258" t="s">
        <v>14</v>
      </c>
      <c r="B17" s="258"/>
      <c r="C17" s="349" t="e">
        <f>IF(COUNTIF('A Day'!F$32:F$45, $A17)&lt;1,$A17, NA())</f>
        <v>#N/A</v>
      </c>
      <c r="D17" s="349" t="e">
        <f>IF(COUNTIF('A Day'!G$32:G$45, $A17)&lt;1,$A17, NA())</f>
        <v>#N/A</v>
      </c>
      <c r="E17" s="352" t="str">
        <f>IF(COUNTIF('A Day'!H$32:H$45, $A17)&lt;1,$A17, NA())</f>
        <v>OLS</v>
      </c>
      <c r="F17" s="355" t="e">
        <f>IF(COUNTIF('A Day'!O$2:O$17, $A17)&lt;1,$A17, NA())</f>
        <v>#N/A</v>
      </c>
      <c r="G17" s="349" t="str">
        <f>IF(COUNTIF('A Day'!P$2:P$17, $A17)&lt;1,$A17, NA())</f>
        <v>OLS</v>
      </c>
      <c r="H17" s="358" t="e">
        <f>IF(COUNTIF('A Day'!Q$2:Q$17, $A17)&lt;1,$A17, NA())</f>
        <v>#N/A</v>
      </c>
      <c r="J17" s="348" t="e">
        <f>IF(COUNTIF('B Day'!F$32:F$45, 'Open Activities'!$A17)&lt;1,'Open Activities'!$A17, NA())</f>
        <v>#N/A</v>
      </c>
      <c r="K17" s="348" t="e">
        <f>IF(COUNTIF('B Day'!G$32:G$45, 'Open Activities'!$A17)&lt;1,'Open Activities'!$A17, NA())</f>
        <v>#N/A</v>
      </c>
      <c r="L17" s="348" t="e">
        <f>IF(COUNTIF('B Day'!H$32:H$45, 'Open Activities'!$A17)&lt;1,'Open Activities'!$A17, NA())</f>
        <v>#N/A</v>
      </c>
      <c r="M17" s="348" t="e">
        <f>IF(COUNTIF('B Day'!O$2:O$17, 'Open Activities'!$A17)&lt;1,'Open Activities'!$A17, NA())</f>
        <v>#N/A</v>
      </c>
      <c r="N17" s="348" t="e">
        <f>IF(COUNTIF('B Day'!P$2:P$17, 'Open Activities'!$A17)&lt;1,'Open Activities'!$A17, NA())</f>
        <v>#N/A</v>
      </c>
      <c r="O17" s="348" t="e">
        <f>IF(COUNTIF('B Day'!Q$2:Q$17, 'Open Activities'!$A17)&lt;1,'Open Activities'!$A17, NA())</f>
        <v>#N/A</v>
      </c>
    </row>
    <row r="18" spans="1:15" ht="17" thickBot="1" x14ac:dyDescent="0.25">
      <c r="A18" s="258" t="s">
        <v>15</v>
      </c>
      <c r="B18" s="258"/>
      <c r="C18" s="349" t="e">
        <f>IF(COUNTIF('A Day'!F$32:F$45, $A18)&lt;1,$A18, NA())</f>
        <v>#N/A</v>
      </c>
      <c r="D18" s="349" t="e">
        <f>IF(COUNTIF('A Day'!G$32:G$45, $A18)&lt;1,$A18, NA())</f>
        <v>#N/A</v>
      </c>
      <c r="E18" s="352" t="e">
        <f>IF(COUNTIF('A Day'!H$32:H$45, $A18)&lt;1,$A18, NA())</f>
        <v>#N/A</v>
      </c>
      <c r="F18" s="355" t="e">
        <f>IF(COUNTIF('A Day'!O$2:O$17, $A18)&lt;1,$A18, NA())</f>
        <v>#N/A</v>
      </c>
      <c r="G18" s="349" t="e">
        <f>IF(COUNTIF('A Day'!P$2:P$17, $A18)&lt;1,$A18, NA())</f>
        <v>#N/A</v>
      </c>
      <c r="H18" s="358" t="e">
        <f>IF(COUNTIF('A Day'!Q$2:Q$17, $A18)&lt;1,$A18, NA())</f>
        <v>#N/A</v>
      </c>
      <c r="J18" s="348" t="e">
        <f>IF(COUNTIF('B Day'!F$32:F$45, 'Open Activities'!$A18)&lt;1,'Open Activities'!$A18, NA())</f>
        <v>#N/A</v>
      </c>
      <c r="K18" s="348" t="e">
        <f>IF(COUNTIF('B Day'!G$32:G$45, 'Open Activities'!$A18)&lt;1,'Open Activities'!$A18, NA())</f>
        <v>#N/A</v>
      </c>
      <c r="L18" s="348" t="e">
        <f>IF(COUNTIF('B Day'!H$32:H$45, 'Open Activities'!$A18)&lt;1,'Open Activities'!$A18, NA())</f>
        <v>#N/A</v>
      </c>
      <c r="M18" s="348" t="str">
        <f>IF(COUNTIF('B Day'!O$2:O$17, 'Open Activities'!$A18)&lt;1,'Open Activities'!$A18, NA())</f>
        <v>Riflery</v>
      </c>
      <c r="N18" s="348" t="e">
        <f>IF(COUNTIF('B Day'!P$2:P$17, 'Open Activities'!$A18)&lt;1,'Open Activities'!$A18, NA())</f>
        <v>#N/A</v>
      </c>
      <c r="O18" s="348" t="e">
        <f>IF(COUNTIF('B Day'!Q$2:Q$17, 'Open Activities'!$A18)&lt;1,'Open Activities'!$A18, NA())</f>
        <v>#N/A</v>
      </c>
    </row>
    <row r="19" spans="1:15" ht="17" thickBot="1" x14ac:dyDescent="0.25">
      <c r="A19" s="258" t="s">
        <v>16</v>
      </c>
      <c r="B19" s="258"/>
      <c r="C19" s="349" t="e">
        <f>IF(COUNTIF('A Day'!F$32:F$45, $A19)&lt;1,$A19, NA())</f>
        <v>#N/A</v>
      </c>
      <c r="D19" s="349" t="e">
        <f>IF(COUNTIF('A Day'!G$32:G$45, $A19)&lt;1,$A19, NA())</f>
        <v>#N/A</v>
      </c>
      <c r="E19" s="352" t="e">
        <f>IF(COUNTIF('A Day'!H$32:H$45, $A19)&lt;1,$A19, NA())</f>
        <v>#N/A</v>
      </c>
      <c r="F19" s="355" t="e">
        <f>IF(COUNTIF('A Day'!O$2:O$17, $A19)&lt;1,$A19, NA())</f>
        <v>#N/A</v>
      </c>
      <c r="G19" s="349" t="e">
        <f>IF(COUNTIF('A Day'!P$2:P$17, $A19)&lt;1,$A19, NA())</f>
        <v>#N/A</v>
      </c>
      <c r="H19" s="358" t="e">
        <f>IF(COUNTIF('A Day'!Q$2:Q$17, $A19)&lt;1,$A19, NA())</f>
        <v>#N/A</v>
      </c>
      <c r="J19" s="348" t="e">
        <f>IF(COUNTIF('B Day'!F$32:F$45, 'Open Activities'!$A19)&lt;1,'Open Activities'!$A19, NA())</f>
        <v>#N/A</v>
      </c>
      <c r="K19" s="348" t="e">
        <f>IF(COUNTIF('B Day'!G$32:G$45, 'Open Activities'!$A19)&lt;1,'Open Activities'!$A19, NA())</f>
        <v>#N/A</v>
      </c>
      <c r="L19" s="348" t="e">
        <f>IF(COUNTIF('B Day'!H$32:H$45, 'Open Activities'!$A19)&lt;1,'Open Activities'!$A19, NA())</f>
        <v>#N/A</v>
      </c>
      <c r="M19" s="348" t="e">
        <f>IF(COUNTIF('B Day'!O$2:O$17, 'Open Activities'!$A19)&lt;1,'Open Activities'!$A19, NA())</f>
        <v>#N/A</v>
      </c>
      <c r="N19" s="348" t="e">
        <f>IF(COUNTIF('B Day'!P$2:P$17, 'Open Activities'!$A19)&lt;1,'Open Activities'!$A19, NA())</f>
        <v>#N/A</v>
      </c>
      <c r="O19" s="348" t="e">
        <f>IF(COUNTIF('B Day'!Q$2:Q$17, 'Open Activities'!$A19)&lt;1,'Open Activities'!$A19, NA())</f>
        <v>#N/A</v>
      </c>
    </row>
    <row r="20" spans="1:15" ht="17" thickBot="1" x14ac:dyDescent="0.25">
      <c r="A20" s="258" t="s">
        <v>17</v>
      </c>
      <c r="B20" s="258"/>
      <c r="C20" s="349" t="str">
        <f>IF(COUNTIF('A Day'!F$32:F$45, $A20)&lt;1,$A20, NA())</f>
        <v>Volleyball</v>
      </c>
      <c r="D20" s="349" t="e">
        <f>IF(COUNTIF('A Day'!G$32:G$45, $A20)&lt;1,$A20, NA())</f>
        <v>#N/A</v>
      </c>
      <c r="E20" s="352" t="e">
        <f>IF(COUNTIF('A Day'!H$32:H$45, $A20)&lt;1,$A20, NA())</f>
        <v>#N/A</v>
      </c>
      <c r="F20" s="355" t="e">
        <f>IF(COUNTIF('A Day'!O$2:O$17, $A20)&lt;1,$A20, NA())</f>
        <v>#N/A</v>
      </c>
      <c r="G20" s="349" t="str">
        <f>IF(COUNTIF('A Day'!P$2:P$17, $A20)&lt;1,$A20, NA())</f>
        <v>Volleyball</v>
      </c>
      <c r="H20" s="358" t="e">
        <f>IF(COUNTIF('A Day'!Q$2:Q$17, $A20)&lt;1,$A20, NA())</f>
        <v>#N/A</v>
      </c>
      <c r="J20" s="348" t="e">
        <f>IF(COUNTIF('B Day'!F$32:F$45, 'Open Activities'!$A20)&lt;1,'Open Activities'!$A20, NA())</f>
        <v>#N/A</v>
      </c>
      <c r="K20" s="348" t="e">
        <f>IF(COUNTIF('B Day'!G$32:G$45, 'Open Activities'!$A20)&lt;1,'Open Activities'!$A20, NA())</f>
        <v>#N/A</v>
      </c>
      <c r="L20" s="348" t="str">
        <f>IF(COUNTIF('B Day'!H$32:H$45, 'Open Activities'!$A20)&lt;1,'Open Activities'!$A20, NA())</f>
        <v>Volleyball</v>
      </c>
      <c r="M20" s="348" t="e">
        <f>IF(COUNTIF('B Day'!O$2:O$17, 'Open Activities'!$A20)&lt;1,'Open Activities'!$A20, NA())</f>
        <v>#N/A</v>
      </c>
      <c r="N20" s="348" t="str">
        <f>IF(COUNTIF('B Day'!P$2:P$17, 'Open Activities'!$A20)&lt;1,'Open Activities'!$A20, NA())</f>
        <v>Volleyball</v>
      </c>
      <c r="O20" s="348" t="str">
        <f>IF(COUNTIF('B Day'!Q$2:Q$17, 'Open Activities'!$A20)&lt;1,'Open Activities'!$A20, NA())</f>
        <v>Volleyball</v>
      </c>
    </row>
    <row r="21" spans="1:15" ht="17" thickBot="1" x14ac:dyDescent="0.25">
      <c r="A21" s="258" t="s">
        <v>18</v>
      </c>
      <c r="B21" s="258"/>
      <c r="C21" s="349" t="e">
        <f>IF(COUNTIF('A Day'!F$32:F$45, $A21)&lt;1,$A21, NA())</f>
        <v>#N/A</v>
      </c>
      <c r="D21" s="349" t="e">
        <f>IF(COUNTIF('A Day'!G$32:G$45, $A21)&lt;1,$A21, NA())</f>
        <v>#N/A</v>
      </c>
      <c r="E21" s="352" t="e">
        <f>IF(COUNTIF('A Day'!H$32:H$45, $A21)&lt;1,$A21, NA())</f>
        <v>#N/A</v>
      </c>
      <c r="F21" s="355" t="e">
        <f>IF(COUNTIF('A Day'!O$2:O$17, $A21)&lt;1,$A21, NA())</f>
        <v>#N/A</v>
      </c>
      <c r="G21" s="349" t="e">
        <f>IF(COUNTIF('A Day'!P$2:P$17, $A21)&lt;1,$A21, NA())</f>
        <v>#N/A</v>
      </c>
      <c r="H21" s="358" t="e">
        <f>IF(COUNTIF('A Day'!Q$2:Q$17, $A21)&lt;1,$A21, NA())</f>
        <v>#N/A</v>
      </c>
      <c r="J21" s="348" t="e">
        <f>IF(COUNTIF('B Day'!F$32:F$45, 'Open Activities'!$A21)&lt;1,'Open Activities'!$A21, NA())</f>
        <v>#N/A</v>
      </c>
      <c r="K21" s="348" t="e">
        <f>IF(COUNTIF('B Day'!G$32:G$45, 'Open Activities'!$A21)&lt;1,'Open Activities'!$A21, NA())</f>
        <v>#N/A</v>
      </c>
      <c r="L21" s="348" t="e">
        <f>IF(COUNTIF('B Day'!H$32:H$45, 'Open Activities'!$A21)&lt;1,'Open Activities'!$A21, NA())</f>
        <v>#N/A</v>
      </c>
      <c r="M21" s="348" t="e">
        <f>IF(COUNTIF('B Day'!O$2:O$17, 'Open Activities'!$A21)&lt;1,'Open Activities'!$A21, NA())</f>
        <v>#N/A</v>
      </c>
      <c r="N21" s="348" t="e">
        <f>IF(COUNTIF('B Day'!P$2:P$17, 'Open Activities'!$A21)&lt;1,'Open Activities'!$A21, NA())</f>
        <v>#N/A</v>
      </c>
      <c r="O21" s="348" t="e">
        <f>IF(COUNTIF('B Day'!Q$2:Q$17, 'Open Activities'!$A21)&lt;1,'Open Activities'!$A21, NA())</f>
        <v>#N/A</v>
      </c>
    </row>
    <row r="22" spans="1:15" ht="17" thickBot="1" x14ac:dyDescent="0.25">
      <c r="A22" s="258" t="s">
        <v>19</v>
      </c>
      <c r="B22" s="258"/>
      <c r="C22" s="349" t="e">
        <f>IF(COUNTIF('A Day'!F$32:F$45, $A22)&lt;1,$A22, NA())</f>
        <v>#N/A</v>
      </c>
      <c r="D22" s="349" t="e">
        <f>IF(COUNTIF('A Day'!G$32:G$45, $A22)&lt;1,$A22, NA())</f>
        <v>#N/A</v>
      </c>
      <c r="E22" s="352" t="str">
        <f>IF(COUNTIF('A Day'!H$32:H$45, $A22)&lt;1,$A22, NA())</f>
        <v>Gaga</v>
      </c>
      <c r="F22" s="355" t="e">
        <f>IF(COUNTIF('A Day'!O$2:O$17, $A22)&lt;1,$A22, NA())</f>
        <v>#N/A</v>
      </c>
      <c r="G22" s="349" t="e">
        <f>IF(COUNTIF('A Day'!P$2:P$17, $A22)&lt;1,$A22, NA())</f>
        <v>#N/A</v>
      </c>
      <c r="H22" s="358" t="str">
        <f>IF(COUNTIF('A Day'!Q$2:Q$17, $A22)&lt;1,$A22, NA())</f>
        <v>Gaga</v>
      </c>
      <c r="J22" s="348" t="e">
        <f>IF(COUNTIF('B Day'!F$32:F$45, 'Open Activities'!$A22)&lt;1,'Open Activities'!$A22, NA())</f>
        <v>#N/A</v>
      </c>
      <c r="K22" s="348" t="e">
        <f>IF(COUNTIF('B Day'!G$32:G$45, 'Open Activities'!$A22)&lt;1,'Open Activities'!$A22, NA())</f>
        <v>#N/A</v>
      </c>
      <c r="L22" s="348" t="e">
        <f>IF(COUNTIF('B Day'!H$32:H$45, 'Open Activities'!$A22)&lt;1,'Open Activities'!$A22, NA())</f>
        <v>#N/A</v>
      </c>
      <c r="M22" s="348" t="e">
        <f>IF(COUNTIF('B Day'!O$2:O$17, 'Open Activities'!$A22)&lt;1,'Open Activities'!$A22, NA())</f>
        <v>#N/A</v>
      </c>
      <c r="N22" s="348" t="e">
        <f>IF(COUNTIF('B Day'!P$2:P$17, 'Open Activities'!$A22)&lt;1,'Open Activities'!$A22, NA())</f>
        <v>#N/A</v>
      </c>
      <c r="O22" s="348" t="e">
        <f>IF(COUNTIF('B Day'!Q$2:Q$17, 'Open Activities'!$A22)&lt;1,'Open Activities'!$A22, NA())</f>
        <v>#N/A</v>
      </c>
    </row>
    <row r="23" spans="1:15" ht="17" thickBot="1" x14ac:dyDescent="0.25">
      <c r="A23" s="258" t="s">
        <v>20</v>
      </c>
      <c r="B23" s="258"/>
      <c r="C23" s="349" t="str">
        <f>IF(COUNTIF('A Day'!F$32:F$45, $A23)&lt;1,$A23, NA())</f>
        <v>Disc Golf</v>
      </c>
      <c r="D23" s="349" t="e">
        <f>IF(COUNTIF('A Day'!G$32:G$45, $A23)&lt;1,$A23, NA())</f>
        <v>#N/A</v>
      </c>
      <c r="E23" s="352" t="str">
        <f>IF(COUNTIF('A Day'!H$32:H$45, $A23)&lt;1,$A23, NA())</f>
        <v>Disc Golf</v>
      </c>
      <c r="F23" s="355" t="str">
        <f>IF(COUNTIF('A Day'!O$2:O$17, $A23)&lt;1,$A23, NA())</f>
        <v>Disc Golf</v>
      </c>
      <c r="G23" s="349" t="e">
        <f>IF(COUNTIF('A Day'!P$2:P$17, $A23)&lt;1,$A23, NA())</f>
        <v>#N/A</v>
      </c>
      <c r="H23" s="358" t="e">
        <f>IF(COUNTIF('A Day'!Q$2:Q$17, $A23)&lt;1,$A23, NA())</f>
        <v>#N/A</v>
      </c>
      <c r="J23" s="348" t="str">
        <f>IF(COUNTIF('B Day'!F$32:F$45, 'Open Activities'!$A23)&lt;1,'Open Activities'!$A23, NA())</f>
        <v>Disc Golf</v>
      </c>
      <c r="K23" s="348" t="str">
        <f>IF(COUNTIF('B Day'!G$32:G$45, 'Open Activities'!$A23)&lt;1,'Open Activities'!$A23, NA())</f>
        <v>Disc Golf</v>
      </c>
      <c r="L23" s="348" t="str">
        <f>IF(COUNTIF('B Day'!H$32:H$45, 'Open Activities'!$A23)&lt;1,'Open Activities'!$A23, NA())</f>
        <v>Disc Golf</v>
      </c>
      <c r="M23" s="348" t="str">
        <f>IF(COUNTIF('B Day'!O$2:O$17, 'Open Activities'!$A23)&lt;1,'Open Activities'!$A23, NA())</f>
        <v>Disc Golf</v>
      </c>
      <c r="N23" s="348" t="str">
        <f>IF(COUNTIF('B Day'!P$2:P$17, 'Open Activities'!$A23)&lt;1,'Open Activities'!$A23, NA())</f>
        <v>Disc Golf</v>
      </c>
      <c r="O23" s="348" t="str">
        <f>IF(COUNTIF('B Day'!Q$2:Q$17, 'Open Activities'!$A23)&lt;1,'Open Activities'!$A23, NA())</f>
        <v>Disc Golf</v>
      </c>
    </row>
    <row r="24" spans="1:15" ht="17" thickBot="1" x14ac:dyDescent="0.25">
      <c r="A24" s="258" t="s">
        <v>21</v>
      </c>
      <c r="B24" s="258"/>
      <c r="C24" s="349" t="str">
        <f>IF(COUNTIF('A Day'!F$32:F$45, $A24)&lt;1,$A24, NA())</f>
        <v>Putt Putt</v>
      </c>
      <c r="D24" s="349" t="str">
        <f>IF(COUNTIF('A Day'!G$32:G$45, $A24)&lt;1,$A24, NA())</f>
        <v>Putt Putt</v>
      </c>
      <c r="E24" s="352" t="str">
        <f>IF(COUNTIF('A Day'!H$32:H$45, $A24)&lt;1,$A24, NA())</f>
        <v>Putt Putt</v>
      </c>
      <c r="F24" s="355" t="str">
        <f>IF(COUNTIF('A Day'!O$2:O$17, $A24)&lt;1,$A24, NA())</f>
        <v>Putt Putt</v>
      </c>
      <c r="G24" s="349" t="e">
        <f>IF(COUNTIF('A Day'!P$2:P$17, $A24)&lt;1,$A24, NA())</f>
        <v>#N/A</v>
      </c>
      <c r="H24" s="358" t="str">
        <f>IF(COUNTIF('A Day'!Q$2:Q$17, $A24)&lt;1,$A24, NA())</f>
        <v>Putt Putt</v>
      </c>
      <c r="J24" s="348" t="str">
        <f>IF(COUNTIF('B Day'!F$32:F$45, 'Open Activities'!$A24)&lt;1,'Open Activities'!$A24, NA())</f>
        <v>Putt Putt</v>
      </c>
      <c r="K24" s="348" t="str">
        <f>IF(COUNTIF('B Day'!G$32:G$45, 'Open Activities'!$A24)&lt;1,'Open Activities'!$A24, NA())</f>
        <v>Putt Putt</v>
      </c>
      <c r="L24" s="348" t="str">
        <f>IF(COUNTIF('B Day'!H$32:H$45, 'Open Activities'!$A24)&lt;1,'Open Activities'!$A24, NA())</f>
        <v>Putt Putt</v>
      </c>
      <c r="M24" s="348" t="str">
        <f>IF(COUNTIF('B Day'!O$2:O$17, 'Open Activities'!$A24)&lt;1,'Open Activities'!$A24, NA())</f>
        <v>Putt Putt</v>
      </c>
      <c r="N24" s="348" t="e">
        <f>IF(COUNTIF('B Day'!P$2:P$17, 'Open Activities'!$A24)&lt;1,'Open Activities'!$A24, NA())</f>
        <v>#N/A</v>
      </c>
      <c r="O24" s="348" t="e">
        <f>IF(COUNTIF('B Day'!Q$2:Q$17, 'Open Activities'!$A24)&lt;1,'Open Activities'!$A24, NA())</f>
        <v>#N/A</v>
      </c>
    </row>
    <row r="25" spans="1:15" ht="17" thickBot="1" x14ac:dyDescent="0.25">
      <c r="A25" s="258" t="s">
        <v>22</v>
      </c>
      <c r="B25" s="258"/>
      <c r="C25" s="349" t="str">
        <f>IF(COUNTIF('A Day'!F$32:F$45, $A25)&lt;1,$A25, NA())</f>
        <v>Baseball</v>
      </c>
      <c r="D25" s="349" t="str">
        <f>IF(COUNTIF('A Day'!G$32:G$45, $A25)&lt;1,$A25, NA())</f>
        <v>Baseball</v>
      </c>
      <c r="E25" s="352" t="e">
        <f>IF(COUNTIF('A Day'!H$32:H$45, $A25)&lt;1,$A25, NA())</f>
        <v>#N/A</v>
      </c>
      <c r="F25" s="355" t="e">
        <f>IF(COUNTIF('A Day'!O$2:O$17, $A25)&lt;1,$A25, NA())</f>
        <v>#N/A</v>
      </c>
      <c r="G25" s="349" t="str">
        <f>IF(COUNTIF('A Day'!P$2:P$17, $A25)&lt;1,$A25, NA())</f>
        <v>Baseball</v>
      </c>
      <c r="H25" s="358" t="e">
        <f>IF(COUNTIF('A Day'!Q$2:Q$17, $A25)&lt;1,$A25, NA())</f>
        <v>#N/A</v>
      </c>
      <c r="J25" s="348" t="str">
        <f>IF(COUNTIF('B Day'!F$32:F$45, 'Open Activities'!$A25)&lt;1,'Open Activities'!$A25, NA())</f>
        <v>Baseball</v>
      </c>
      <c r="K25" s="348" t="str">
        <f>IF(COUNTIF('B Day'!G$32:G$45, 'Open Activities'!$A25)&lt;1,'Open Activities'!$A25, NA())</f>
        <v>Baseball</v>
      </c>
      <c r="L25" s="348" t="str">
        <f>IF(COUNTIF('B Day'!H$32:H$45, 'Open Activities'!$A25)&lt;1,'Open Activities'!$A25, NA())</f>
        <v>Baseball</v>
      </c>
      <c r="M25" s="348" t="e">
        <f>IF(COUNTIF('B Day'!O$2:O$17, 'Open Activities'!$A25)&lt;1,'Open Activities'!$A25, NA())</f>
        <v>#N/A</v>
      </c>
      <c r="N25" s="348" t="str">
        <f>IF(COUNTIF('B Day'!P$2:P$17, 'Open Activities'!$A25)&lt;1,'Open Activities'!$A25, NA())</f>
        <v>Baseball</v>
      </c>
      <c r="O25" s="348" t="str">
        <f>IF(COUNTIF('B Day'!Q$2:Q$17, 'Open Activities'!$A25)&lt;1,'Open Activities'!$A25, NA())</f>
        <v>Baseball</v>
      </c>
    </row>
    <row r="26" spans="1:15" ht="17" thickBot="1" x14ac:dyDescent="0.25">
      <c r="A26" s="258" t="s">
        <v>23</v>
      </c>
      <c r="B26" s="258"/>
      <c r="C26" s="349" t="str">
        <f>IF(COUNTIF('A Day'!F$32:F$45, $A26)&lt;1,$A26, NA())</f>
        <v>Softball</v>
      </c>
      <c r="D26" s="349" t="str">
        <f>IF(COUNTIF('A Day'!G$32:G$45, $A26)&lt;1,$A26, NA())</f>
        <v>Softball</v>
      </c>
      <c r="E26" s="352" t="str">
        <f>IF(COUNTIF('A Day'!H$32:H$45, $A26)&lt;1,$A26, NA())</f>
        <v>Softball</v>
      </c>
      <c r="F26" s="355" t="str">
        <f>IF(COUNTIF('A Day'!O$2:O$17, $A26)&lt;1,$A26, NA())</f>
        <v>Softball</v>
      </c>
      <c r="G26" s="349" t="str">
        <f>IF(COUNTIF('A Day'!P$2:P$17, $A26)&lt;1,$A26, NA())</f>
        <v>Softball</v>
      </c>
      <c r="H26" s="358" t="str">
        <f>IF(COUNTIF('A Day'!Q$2:Q$17, $A26)&lt;1,$A26, NA())</f>
        <v>Softball</v>
      </c>
      <c r="J26" s="348" t="e">
        <f>IF(COUNTIF('B Day'!F$32:F$45, 'Open Activities'!$A26)&lt;1,'Open Activities'!$A26, NA())</f>
        <v>#N/A</v>
      </c>
      <c r="K26" s="348" t="str">
        <f>IF(COUNTIF('B Day'!G$32:G$45, 'Open Activities'!$A26)&lt;1,'Open Activities'!$A26, NA())</f>
        <v>Softball</v>
      </c>
      <c r="L26" s="348" t="str">
        <f>IF(COUNTIF('B Day'!H$32:H$45, 'Open Activities'!$A26)&lt;1,'Open Activities'!$A26, NA())</f>
        <v>Softball</v>
      </c>
      <c r="M26" s="348" t="str">
        <f>IF(COUNTIF('B Day'!O$2:O$17, 'Open Activities'!$A26)&lt;1,'Open Activities'!$A26, NA())</f>
        <v>Softball</v>
      </c>
      <c r="N26" s="348" t="str">
        <f>IF(COUNTIF('B Day'!P$2:P$17, 'Open Activities'!$A26)&lt;1,'Open Activities'!$A26, NA())</f>
        <v>Softball</v>
      </c>
      <c r="O26" s="348" t="str">
        <f>IF(COUNTIF('B Day'!Q$2:Q$17, 'Open Activities'!$A26)&lt;1,'Open Activities'!$A26, NA())</f>
        <v>Softball</v>
      </c>
    </row>
    <row r="27" spans="1:15" ht="17" thickBot="1" x14ac:dyDescent="0.25">
      <c r="A27" s="4" t="s">
        <v>168</v>
      </c>
      <c r="B27" s="4"/>
      <c r="C27" s="350" t="str">
        <f>IF(COUNTIF('A Day'!F$32:F$45, $A27)&lt;1,$A27, NA())</f>
        <v>Dodgeball</v>
      </c>
      <c r="D27" s="350" t="str">
        <f>IF(COUNTIF('A Day'!G$32:G$45, $A27)&lt;1,$A27, NA())</f>
        <v>Dodgeball</v>
      </c>
      <c r="E27" s="353" t="str">
        <f>IF(COUNTIF('A Day'!H$32:H$45, $A27)&lt;1,$A27, NA())</f>
        <v>Dodgeball</v>
      </c>
      <c r="F27" s="356" t="str">
        <f>IF(COUNTIF('A Day'!O$2:O$17, $A27)&lt;1,$A27, NA())</f>
        <v>Dodgeball</v>
      </c>
      <c r="G27" s="350" t="str">
        <f>IF(COUNTIF('A Day'!P$2:P$17, $A27)&lt;1,$A27, NA())</f>
        <v>Dodgeball</v>
      </c>
      <c r="H27" s="359" t="str">
        <f>IF(COUNTIF('A Day'!Q$2:Q$17, $A27)&lt;1,$A27, NA())</f>
        <v>Dodgeball</v>
      </c>
      <c r="J27" s="348" t="str">
        <f>IF(COUNTIF('B Day'!F$32:F$45, 'Open Activities'!$A27)&lt;1,'Open Activities'!$A27, NA())</f>
        <v>Dodgeball</v>
      </c>
      <c r="K27" s="348" t="str">
        <f>IF(COUNTIF('B Day'!G$32:G$45, 'Open Activities'!$A27)&lt;1,'Open Activities'!$A27, NA())</f>
        <v>Dodgeball</v>
      </c>
      <c r="L27" s="348" t="str">
        <f>IF(COUNTIF('B Day'!H$32:H$45, 'Open Activities'!$A27)&lt;1,'Open Activities'!$A27, NA())</f>
        <v>Dodgeball</v>
      </c>
      <c r="M27" s="348" t="str">
        <f>IF(COUNTIF('B Day'!O$2:O$17, 'Open Activities'!$A27)&lt;1,'Open Activities'!$A27, NA())</f>
        <v>Dodgeball</v>
      </c>
      <c r="N27" s="348" t="str">
        <f>IF(COUNTIF('B Day'!P$2:P$17, 'Open Activities'!$A27)&lt;1,'Open Activities'!$A27, NA())</f>
        <v>Dodgeball</v>
      </c>
      <c r="O27" s="348" t="str">
        <f>IF(COUNTIF('B Day'!Q$2:Q$17, 'Open Activities'!$A27)&lt;1,'Open Activities'!$A27, NA())</f>
        <v>Dodgeball</v>
      </c>
    </row>
    <row r="37" ht="17" customHeight="1" x14ac:dyDescent="0.2"/>
    <row r="40" ht="17" customHeight="1" x14ac:dyDescent="0.2"/>
    <row r="43" ht="16" customHeight="1" x14ac:dyDescent="0.2"/>
  </sheetData>
  <mergeCells count="2">
    <mergeCell ref="C1:H1"/>
    <mergeCell ref="J1:O1"/>
  </mergeCells>
  <phoneticPr fontId="4" type="noConversion"/>
  <conditionalFormatting sqref="A3:A27">
    <cfRule type="duplicateValues" dxfId="3" priority="8"/>
  </conditionalFormatting>
  <conditionalFormatting sqref="B3:B27">
    <cfRule type="duplicateValues" dxfId="2" priority="7"/>
  </conditionalFormatting>
  <conditionalFormatting sqref="C3:H27">
    <cfRule type="cellIs" dxfId="1" priority="2" operator="notEqual">
      <formula>"NA()"</formula>
    </cfRule>
  </conditionalFormatting>
  <conditionalFormatting sqref="J3:O27">
    <cfRule type="cellIs" dxfId="0" priority="1" operator="notEqual">
      <formula>"NA()"</formula>
    </cfRule>
  </conditionalFormatting>
  <pageMargins left="0.7" right="0.7" top="0.75" bottom="0.75" header="0.3" footer="0.3"/>
  <pageSetup scale="46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7"/>
  <sheetViews>
    <sheetView workbookViewId="0">
      <selection activeCell="G34" sqref="G34"/>
    </sheetView>
  </sheetViews>
  <sheetFormatPr baseColWidth="10" defaultRowHeight="16" x14ac:dyDescent="0.2"/>
  <cols>
    <col min="1" max="1" width="8.1640625" style="4" bestFit="1" customWidth="1"/>
    <col min="2" max="4" width="8.83203125" style="4" bestFit="1" customWidth="1"/>
    <col min="5" max="5" width="12.83203125" style="4" bestFit="1" customWidth="1"/>
    <col min="6" max="6" width="14.5" style="4" bestFit="1" customWidth="1"/>
    <col min="7" max="7" width="15.83203125" style="4" bestFit="1" customWidth="1"/>
    <col min="8" max="8" width="14.5" style="4" bestFit="1" customWidth="1"/>
    <col min="9" max="10" width="13" style="4" bestFit="1" customWidth="1"/>
    <col min="11" max="12" width="10.83203125" style="4" bestFit="1" customWidth="1"/>
    <col min="13" max="14" width="12.1640625" style="4" bestFit="1" customWidth="1"/>
    <col min="15" max="16" width="18.1640625" style="4" bestFit="1" customWidth="1"/>
    <col min="17" max="17" width="15.1640625" style="4" bestFit="1" customWidth="1"/>
    <col min="18" max="18" width="13.6640625" style="4" bestFit="1" customWidth="1"/>
    <col min="19" max="20" width="8.83203125" style="4" bestFit="1" customWidth="1"/>
    <col min="21" max="21" width="12.83203125" style="4" bestFit="1" customWidth="1"/>
    <col min="22" max="22" width="14.83203125" style="4" bestFit="1" customWidth="1"/>
    <col min="23" max="24" width="15.5" style="4" bestFit="1" customWidth="1"/>
    <col min="25" max="25" width="8.1640625" style="4" bestFit="1" customWidth="1"/>
    <col min="26" max="26" width="8.1640625" bestFit="1" customWidth="1"/>
    <col min="27" max="28" width="8.83203125" bestFit="1" customWidth="1"/>
    <col min="29" max="29" width="15.5" bestFit="1" customWidth="1"/>
    <col min="30" max="30" width="8.1640625" bestFit="1" customWidth="1"/>
    <col min="32" max="32" width="15.5" bestFit="1" customWidth="1"/>
    <col min="33" max="33" width="8.1640625" bestFit="1" customWidth="1"/>
  </cols>
  <sheetData>
    <row r="1" spans="1:25" ht="17" thickBot="1" x14ac:dyDescent="0.25">
      <c r="B1" s="30" t="s">
        <v>141</v>
      </c>
      <c r="C1" s="31" t="s">
        <v>142</v>
      </c>
      <c r="D1" s="31" t="s">
        <v>143</v>
      </c>
      <c r="E1" s="31" t="s">
        <v>165</v>
      </c>
      <c r="F1" s="35" t="s">
        <v>131</v>
      </c>
      <c r="G1" s="35" t="s">
        <v>132</v>
      </c>
      <c r="H1" s="35" t="s">
        <v>133</v>
      </c>
      <c r="I1" s="36" t="s">
        <v>147</v>
      </c>
      <c r="J1" s="34" t="s">
        <v>153</v>
      </c>
      <c r="K1" s="31" t="s">
        <v>72</v>
      </c>
      <c r="L1" s="31" t="s">
        <v>73</v>
      </c>
      <c r="M1" s="31" t="s">
        <v>74</v>
      </c>
      <c r="N1" s="31" t="s">
        <v>127</v>
      </c>
      <c r="O1" s="31" t="s">
        <v>78</v>
      </c>
      <c r="P1" s="31" t="s">
        <v>79</v>
      </c>
      <c r="Q1" s="31" t="s">
        <v>80</v>
      </c>
      <c r="R1" s="31" t="s">
        <v>81</v>
      </c>
      <c r="S1" s="31" t="s">
        <v>82</v>
      </c>
      <c r="T1" s="31" t="s">
        <v>83</v>
      </c>
      <c r="U1" s="31" t="s">
        <v>84</v>
      </c>
      <c r="V1" s="31" t="s">
        <v>164</v>
      </c>
      <c r="W1" s="34" t="s">
        <v>128</v>
      </c>
      <c r="X1" s="33" t="s">
        <v>90</v>
      </c>
    </row>
    <row r="2" spans="1:25" x14ac:dyDescent="0.2">
      <c r="A2" s="163" t="s">
        <v>130</v>
      </c>
      <c r="B2" s="627" t="s">
        <v>92</v>
      </c>
      <c r="C2" s="405" t="s">
        <v>93</v>
      </c>
      <c r="D2" s="406"/>
      <c r="E2" s="407"/>
      <c r="F2" s="671" t="s">
        <v>148</v>
      </c>
      <c r="G2" s="672"/>
      <c r="H2" s="241" t="s">
        <v>152</v>
      </c>
      <c r="I2" s="242" t="s">
        <v>25</v>
      </c>
      <c r="J2" s="615" t="s">
        <v>154</v>
      </c>
      <c r="K2" s="390" t="s">
        <v>95</v>
      </c>
      <c r="L2" s="405" t="s">
        <v>155</v>
      </c>
      <c r="M2" s="406"/>
      <c r="N2" s="407"/>
      <c r="O2" s="120" t="str">
        <f>[1]Sheet2!C4</f>
        <v>Challenge Course</v>
      </c>
      <c r="P2" s="121" t="str">
        <f>[1]Sheet2!D4</f>
        <v>BYG</v>
      </c>
      <c r="Q2" s="122" t="str">
        <f>[1]Sheet2!E4</f>
        <v>OLS</v>
      </c>
      <c r="R2" s="615" t="s">
        <v>156</v>
      </c>
      <c r="S2" s="636" t="s">
        <v>97</v>
      </c>
      <c r="T2" s="405" t="s">
        <v>93</v>
      </c>
      <c r="U2" s="406"/>
      <c r="V2" s="407"/>
      <c r="W2" s="390" t="s">
        <v>98</v>
      </c>
      <c r="X2" s="615" t="s">
        <v>157</v>
      </c>
      <c r="Y2" s="157" t="s">
        <v>91</v>
      </c>
    </row>
    <row r="3" spans="1:25" x14ac:dyDescent="0.2">
      <c r="A3" s="164" t="s">
        <v>134</v>
      </c>
      <c r="B3" s="628"/>
      <c r="C3" s="408"/>
      <c r="D3" s="409"/>
      <c r="E3" s="410"/>
      <c r="F3" s="673" t="s">
        <v>148</v>
      </c>
      <c r="G3" s="674"/>
      <c r="H3" s="243" t="s">
        <v>152</v>
      </c>
      <c r="I3" s="244" t="s">
        <v>25</v>
      </c>
      <c r="J3" s="616"/>
      <c r="K3" s="391"/>
      <c r="L3" s="408"/>
      <c r="M3" s="409"/>
      <c r="N3" s="410"/>
      <c r="O3" s="123" t="str">
        <f>[1]Sheet2!C5</f>
        <v>Soccer</v>
      </c>
      <c r="P3" s="25" t="str">
        <f>[1]Sheet2!D5</f>
        <v>Challenge Course</v>
      </c>
      <c r="Q3" s="124" t="str">
        <f>[1]Sheet2!E5</f>
        <v>Dance</v>
      </c>
      <c r="R3" s="616"/>
      <c r="S3" s="637"/>
      <c r="T3" s="408"/>
      <c r="U3" s="409"/>
      <c r="V3" s="410"/>
      <c r="W3" s="391"/>
      <c r="X3" s="616"/>
      <c r="Y3" s="158" t="s">
        <v>100</v>
      </c>
    </row>
    <row r="4" spans="1:25" ht="17" thickBot="1" x14ac:dyDescent="0.25">
      <c r="A4" s="164" t="s">
        <v>135</v>
      </c>
      <c r="B4" s="628"/>
      <c r="C4" s="408"/>
      <c r="D4" s="409"/>
      <c r="E4" s="410"/>
      <c r="F4" s="673" t="s">
        <v>148</v>
      </c>
      <c r="G4" s="674"/>
      <c r="H4" s="243" t="s">
        <v>152</v>
      </c>
      <c r="I4" s="244" t="s">
        <v>63</v>
      </c>
      <c r="J4" s="616"/>
      <c r="K4" s="391"/>
      <c r="L4" s="408"/>
      <c r="M4" s="409"/>
      <c r="N4" s="410"/>
      <c r="O4" s="123" t="str">
        <f>[1]Sheet2!C6</f>
        <v>Arts and Crafts</v>
      </c>
      <c r="P4" s="25" t="str">
        <f>[1]Sheet2!D6</f>
        <v>Tennis</v>
      </c>
      <c r="Q4" s="124" t="str">
        <f>[1]Sheet2!E6</f>
        <v>Volleyball</v>
      </c>
      <c r="R4" s="616"/>
      <c r="S4" s="637"/>
      <c r="T4" s="408"/>
      <c r="U4" s="409"/>
      <c r="V4" s="410"/>
      <c r="W4" s="391"/>
      <c r="X4" s="616"/>
      <c r="Y4" s="158" t="s">
        <v>101</v>
      </c>
    </row>
    <row r="5" spans="1:25" x14ac:dyDescent="0.2">
      <c r="A5" s="163" t="s">
        <v>91</v>
      </c>
      <c r="B5" s="628"/>
      <c r="C5" s="408"/>
      <c r="D5" s="409"/>
      <c r="E5" s="410"/>
      <c r="F5" s="673" t="s">
        <v>148</v>
      </c>
      <c r="G5" s="674"/>
      <c r="H5" s="243" t="s">
        <v>152</v>
      </c>
      <c r="I5" s="244" t="s">
        <v>63</v>
      </c>
      <c r="J5" s="616"/>
      <c r="K5" s="391"/>
      <c r="L5" s="408"/>
      <c r="M5" s="409"/>
      <c r="N5" s="410"/>
      <c r="O5" s="123" t="str">
        <f>[1]Sheet2!C7</f>
        <v>Tree Climbing</v>
      </c>
      <c r="P5" s="25" t="str">
        <f>[1]Sheet2!D7</f>
        <v>Soccer</v>
      </c>
      <c r="Q5" s="124" t="str">
        <f>[1]Sheet2!E7</f>
        <v>Arts and Crafts</v>
      </c>
      <c r="R5" s="616"/>
      <c r="S5" s="637"/>
      <c r="T5" s="408"/>
      <c r="U5" s="409"/>
      <c r="V5" s="410"/>
      <c r="W5" s="391"/>
      <c r="X5" s="616"/>
      <c r="Y5" s="158" t="s">
        <v>91</v>
      </c>
    </row>
    <row r="6" spans="1:25" x14ac:dyDescent="0.2">
      <c r="A6" s="164" t="s">
        <v>100</v>
      </c>
      <c r="B6" s="628"/>
      <c r="C6" s="408"/>
      <c r="D6" s="409"/>
      <c r="E6" s="410"/>
      <c r="F6" s="673" t="s">
        <v>149</v>
      </c>
      <c r="G6" s="674"/>
      <c r="H6" s="243" t="s">
        <v>25</v>
      </c>
      <c r="I6" s="244" t="s">
        <v>152</v>
      </c>
      <c r="J6" s="616"/>
      <c r="K6" s="391"/>
      <c r="L6" s="408"/>
      <c r="M6" s="409"/>
      <c r="N6" s="410"/>
      <c r="O6" s="123" t="str">
        <f>[1]Sheet2!C8</f>
        <v>Tennis</v>
      </c>
      <c r="P6" s="25" t="str">
        <f>[1]Sheet2!D8</f>
        <v>Gaga</v>
      </c>
      <c r="Q6" s="124" t="str">
        <f>[1]Sheet2!E8</f>
        <v>Challenge Course</v>
      </c>
      <c r="R6" s="616"/>
      <c r="S6" s="637"/>
      <c r="T6" s="408"/>
      <c r="U6" s="409"/>
      <c r="V6" s="410"/>
      <c r="W6" s="391"/>
      <c r="X6" s="616"/>
      <c r="Y6" s="158" t="s">
        <v>100</v>
      </c>
    </row>
    <row r="7" spans="1:25" ht="17" thickBot="1" x14ac:dyDescent="0.25">
      <c r="A7" s="164" t="s">
        <v>101</v>
      </c>
      <c r="B7" s="629"/>
      <c r="C7" s="411"/>
      <c r="D7" s="412"/>
      <c r="E7" s="413"/>
      <c r="F7" s="675" t="s">
        <v>149</v>
      </c>
      <c r="G7" s="676"/>
      <c r="H7" s="245" t="s">
        <v>25</v>
      </c>
      <c r="I7" s="246" t="s">
        <v>152</v>
      </c>
      <c r="J7" s="617"/>
      <c r="K7" s="392"/>
      <c r="L7" s="411"/>
      <c r="M7" s="412"/>
      <c r="N7" s="413"/>
      <c r="O7" s="125" t="str">
        <f>[1]Sheet2!C9</f>
        <v>Volleyball</v>
      </c>
      <c r="P7" s="126" t="str">
        <f>[1]Sheet2!D9</f>
        <v>Tree Climbing</v>
      </c>
      <c r="Q7" s="127" t="str">
        <f>[1]Sheet2!E9</f>
        <v>Tennis</v>
      </c>
      <c r="R7" s="617"/>
      <c r="S7" s="638"/>
      <c r="T7" s="411"/>
      <c r="U7" s="412"/>
      <c r="V7" s="413"/>
      <c r="W7" s="392"/>
      <c r="X7" s="617"/>
      <c r="Y7" s="182" t="s">
        <v>101</v>
      </c>
    </row>
    <row r="8" spans="1:25" x14ac:dyDescent="0.2">
      <c r="A8" s="156" t="s">
        <v>150</v>
      </c>
      <c r="B8" s="23"/>
      <c r="C8" s="626" t="s">
        <v>92</v>
      </c>
      <c r="D8" s="620" t="s">
        <v>93</v>
      </c>
      <c r="E8" s="621"/>
      <c r="F8" s="253" t="s">
        <v>152</v>
      </c>
      <c r="G8" s="229" t="s">
        <v>25</v>
      </c>
      <c r="H8" s="677" t="s">
        <v>148</v>
      </c>
      <c r="I8" s="678"/>
      <c r="J8" s="620" t="s">
        <v>154</v>
      </c>
      <c r="K8" s="621"/>
      <c r="L8" s="387" t="s">
        <v>95</v>
      </c>
      <c r="M8" s="695" t="s">
        <v>155</v>
      </c>
      <c r="N8" s="696"/>
      <c r="O8" s="228" t="str">
        <f>[1]Sheet2!C10</f>
        <v>Riflery</v>
      </c>
      <c r="P8" s="229" t="str">
        <f>[1]Sheet2!D10</f>
        <v>Basketball</v>
      </c>
      <c r="Q8" s="230" t="str">
        <f>[1]Sheet2!E10</f>
        <v>Disc Golf</v>
      </c>
      <c r="R8" s="620" t="s">
        <v>156</v>
      </c>
      <c r="S8" s="621"/>
      <c r="T8" s="626" t="s">
        <v>97</v>
      </c>
      <c r="U8" s="620" t="s">
        <v>93</v>
      </c>
      <c r="V8" s="621"/>
      <c r="W8" s="387" t="s">
        <v>98</v>
      </c>
      <c r="X8" s="633" t="s">
        <v>157</v>
      </c>
      <c r="Y8" s="180" t="s">
        <v>150</v>
      </c>
    </row>
    <row r="9" spans="1:25" x14ac:dyDescent="0.2">
      <c r="A9" s="156" t="s">
        <v>151</v>
      </c>
      <c r="B9" s="23"/>
      <c r="C9" s="438"/>
      <c r="D9" s="622"/>
      <c r="E9" s="623"/>
      <c r="F9" s="254" t="s">
        <v>152</v>
      </c>
      <c r="G9" s="232" t="s">
        <v>25</v>
      </c>
      <c r="H9" s="639" t="s">
        <v>148</v>
      </c>
      <c r="I9" s="640"/>
      <c r="J9" s="622"/>
      <c r="K9" s="623"/>
      <c r="L9" s="388"/>
      <c r="M9" s="697"/>
      <c r="N9" s="698"/>
      <c r="O9" s="231" t="str">
        <f>[1]Sheet2!C11</f>
        <v>Baseball</v>
      </c>
      <c r="P9" s="232" t="str">
        <f>[1]Sheet2!D11</f>
        <v>Basketball</v>
      </c>
      <c r="Q9" s="233" t="str">
        <f>[1]Sheet2!E11</f>
        <v>Flag Football</v>
      </c>
      <c r="R9" s="622"/>
      <c r="S9" s="623"/>
      <c r="T9" s="438"/>
      <c r="U9" s="622"/>
      <c r="V9" s="623"/>
      <c r="W9" s="388"/>
      <c r="X9" s="634"/>
      <c r="Y9" s="156" t="s">
        <v>151</v>
      </c>
    </row>
    <row r="10" spans="1:25" x14ac:dyDescent="0.2">
      <c r="A10" s="156" t="s">
        <v>102</v>
      </c>
      <c r="B10" s="23"/>
      <c r="C10" s="438"/>
      <c r="D10" s="622"/>
      <c r="E10" s="623"/>
      <c r="F10" s="254" t="s">
        <v>152</v>
      </c>
      <c r="G10" s="232" t="s">
        <v>63</v>
      </c>
      <c r="H10" s="639" t="s">
        <v>148</v>
      </c>
      <c r="I10" s="640"/>
      <c r="J10" s="622"/>
      <c r="K10" s="623"/>
      <c r="L10" s="388"/>
      <c r="M10" s="697"/>
      <c r="N10" s="698"/>
      <c r="O10" s="231" t="str">
        <f>[1]Sheet2!C12</f>
        <v>Archery</v>
      </c>
      <c r="P10" s="232" t="str">
        <f>[1]Sheet2!D12</f>
        <v>Fishing</v>
      </c>
      <c r="Q10" s="233" t="str">
        <f>[1]Sheet2!E12</f>
        <v>Basketball</v>
      </c>
      <c r="R10" s="622"/>
      <c r="S10" s="623"/>
      <c r="T10" s="438"/>
      <c r="U10" s="622"/>
      <c r="V10" s="623"/>
      <c r="W10" s="388"/>
      <c r="X10" s="634"/>
      <c r="Y10" s="156" t="s">
        <v>102</v>
      </c>
    </row>
    <row r="11" spans="1:25" x14ac:dyDescent="0.2">
      <c r="A11" s="156" t="s">
        <v>103</v>
      </c>
      <c r="B11" s="23"/>
      <c r="C11" s="438"/>
      <c r="D11" s="622"/>
      <c r="E11" s="623"/>
      <c r="F11" s="254" t="s">
        <v>152</v>
      </c>
      <c r="G11" s="232" t="s">
        <v>63</v>
      </c>
      <c r="H11" s="639" t="s">
        <v>148</v>
      </c>
      <c r="I11" s="640"/>
      <c r="J11" s="622"/>
      <c r="K11" s="623"/>
      <c r="L11" s="388"/>
      <c r="M11" s="697"/>
      <c r="N11" s="698"/>
      <c r="O11" s="231" t="str">
        <f>[1]Sheet2!C13</f>
        <v>Basketball</v>
      </c>
      <c r="P11" s="232" t="str">
        <f>[1]Sheet2!D13</f>
        <v>Flag Football</v>
      </c>
      <c r="Q11" s="233" t="str">
        <f>[1]Sheet2!E13</f>
        <v>BYG</v>
      </c>
      <c r="R11" s="622"/>
      <c r="S11" s="623"/>
      <c r="T11" s="438"/>
      <c r="U11" s="622"/>
      <c r="V11" s="623"/>
      <c r="W11" s="388"/>
      <c r="X11" s="634"/>
      <c r="Y11" s="156" t="s">
        <v>103</v>
      </c>
    </row>
    <row r="12" spans="1:25" x14ac:dyDescent="0.2">
      <c r="A12" s="156" t="s">
        <v>104</v>
      </c>
      <c r="B12" s="23"/>
      <c r="C12" s="438"/>
      <c r="D12" s="622"/>
      <c r="E12" s="623"/>
      <c r="F12" s="254" t="s">
        <v>25</v>
      </c>
      <c r="G12" s="232" t="s">
        <v>152</v>
      </c>
      <c r="H12" s="639" t="s">
        <v>149</v>
      </c>
      <c r="I12" s="640"/>
      <c r="J12" s="622"/>
      <c r="K12" s="623"/>
      <c r="L12" s="388"/>
      <c r="M12" s="697"/>
      <c r="N12" s="698"/>
      <c r="O12" s="231" t="str">
        <f>[1]Sheet2!C14</f>
        <v>Gaga</v>
      </c>
      <c r="P12" s="232" t="str">
        <f>[1]Sheet2!D14</f>
        <v>Putt Putt</v>
      </c>
      <c r="Q12" s="233" t="str">
        <f>[1]Sheet2!E14</f>
        <v>Riflery</v>
      </c>
      <c r="R12" s="622"/>
      <c r="S12" s="623"/>
      <c r="T12" s="438"/>
      <c r="U12" s="622"/>
      <c r="V12" s="623"/>
      <c r="W12" s="388"/>
      <c r="X12" s="634"/>
      <c r="Y12" s="156" t="s">
        <v>104</v>
      </c>
    </row>
    <row r="13" spans="1:25" ht="17" thickBot="1" x14ac:dyDescent="0.25">
      <c r="A13" s="156" t="s">
        <v>136</v>
      </c>
      <c r="B13" s="23"/>
      <c r="C13" s="439"/>
      <c r="D13" s="624"/>
      <c r="E13" s="625"/>
      <c r="F13" s="255" t="s">
        <v>25</v>
      </c>
      <c r="G13" s="235" t="s">
        <v>152</v>
      </c>
      <c r="H13" s="641" t="s">
        <v>149</v>
      </c>
      <c r="I13" s="642"/>
      <c r="J13" s="624"/>
      <c r="K13" s="625"/>
      <c r="L13" s="389"/>
      <c r="M13" s="699"/>
      <c r="N13" s="700"/>
      <c r="O13" s="234" t="str">
        <f>[1]Sheet2!C15</f>
        <v>Athletic Conditioning</v>
      </c>
      <c r="P13" s="235" t="str">
        <f>[1]Sheet2!D15</f>
        <v>Disc Golf</v>
      </c>
      <c r="Q13" s="236" t="str">
        <f>[1]Sheet2!E15</f>
        <v>Fishing</v>
      </c>
      <c r="R13" s="624"/>
      <c r="S13" s="625"/>
      <c r="T13" s="439"/>
      <c r="U13" s="624"/>
      <c r="V13" s="625"/>
      <c r="W13" s="389"/>
      <c r="X13" s="635"/>
      <c r="Y13" s="181" t="s">
        <v>136</v>
      </c>
    </row>
    <row r="14" spans="1:25" x14ac:dyDescent="0.2">
      <c r="A14" s="154" t="s">
        <v>137</v>
      </c>
      <c r="D14" s="379" t="s">
        <v>92</v>
      </c>
      <c r="E14" s="393" t="s">
        <v>93</v>
      </c>
      <c r="F14" s="256" t="s">
        <v>63</v>
      </c>
      <c r="G14" s="212" t="s">
        <v>152</v>
      </c>
      <c r="H14" s="643" t="s">
        <v>149</v>
      </c>
      <c r="I14" s="644"/>
      <c r="J14" s="685" t="s">
        <v>154</v>
      </c>
      <c r="K14" s="686"/>
      <c r="L14" s="687"/>
      <c r="M14" s="379" t="s">
        <v>95</v>
      </c>
      <c r="N14" s="393" t="s">
        <v>155</v>
      </c>
      <c r="O14" s="168" t="str">
        <f>[1]Sheet2!C16</f>
        <v>Flag Football</v>
      </c>
      <c r="P14" s="169" t="str">
        <f>[1]Sheet2!D16</f>
        <v>Archery</v>
      </c>
      <c r="Q14" s="170" t="str">
        <f>[1]Sheet2!E16</f>
        <v>Baseball</v>
      </c>
      <c r="R14" s="685" t="s">
        <v>156</v>
      </c>
      <c r="S14" s="686"/>
      <c r="T14" s="687"/>
      <c r="U14" s="511" t="s">
        <v>97</v>
      </c>
      <c r="V14" s="393" t="s">
        <v>93</v>
      </c>
      <c r="W14" s="379" t="s">
        <v>98</v>
      </c>
      <c r="X14" s="393" t="s">
        <v>157</v>
      </c>
      <c r="Y14" s="178" t="s">
        <v>137</v>
      </c>
    </row>
    <row r="15" spans="1:25" ht="17" thickBot="1" x14ac:dyDescent="0.25">
      <c r="A15" s="154" t="s">
        <v>138</v>
      </c>
      <c r="D15" s="510"/>
      <c r="E15" s="394"/>
      <c r="F15" s="257" t="s">
        <v>63</v>
      </c>
      <c r="G15" s="213" t="s">
        <v>152</v>
      </c>
      <c r="H15" s="645" t="s">
        <v>149</v>
      </c>
      <c r="I15" s="646"/>
      <c r="J15" s="567"/>
      <c r="K15" s="568"/>
      <c r="L15" s="688"/>
      <c r="M15" s="510"/>
      <c r="N15" s="394"/>
      <c r="O15" s="171" t="str">
        <f>[1]Sheet2!C17</f>
        <v>Fishing</v>
      </c>
      <c r="P15" s="172" t="str">
        <f>[1]Sheet2!D17</f>
        <v>Athletic Conditioning</v>
      </c>
      <c r="Q15" s="173" t="str">
        <f>[1]Sheet2!E17</f>
        <v>Soccer</v>
      </c>
      <c r="R15" s="567"/>
      <c r="S15" s="568"/>
      <c r="T15" s="688"/>
      <c r="U15" s="512"/>
      <c r="V15" s="394"/>
      <c r="W15" s="510"/>
      <c r="X15" s="394"/>
      <c r="Y15" s="179" t="s">
        <v>138</v>
      </c>
    </row>
    <row r="16" spans="1:25" x14ac:dyDescent="0.2">
      <c r="A16" s="155" t="s">
        <v>108</v>
      </c>
      <c r="D16" s="509" t="s">
        <v>92</v>
      </c>
      <c r="E16" s="631" t="s">
        <v>93</v>
      </c>
      <c r="F16" s="647" t="s">
        <v>149</v>
      </c>
      <c r="G16" s="648"/>
      <c r="H16" s="247" t="s">
        <v>63</v>
      </c>
      <c r="I16" s="214" t="s">
        <v>152</v>
      </c>
      <c r="J16" s="689" t="s">
        <v>154</v>
      </c>
      <c r="K16" s="690"/>
      <c r="L16" s="691"/>
      <c r="M16" s="509" t="s">
        <v>95</v>
      </c>
      <c r="N16" s="631" t="s">
        <v>155</v>
      </c>
      <c r="O16" s="183" t="str">
        <f>[1]Sheet2!C18</f>
        <v>OLS</v>
      </c>
      <c r="P16" s="184" t="str">
        <f>[1]Sheet2!D18</f>
        <v>Dance</v>
      </c>
      <c r="Q16" s="185" t="str">
        <f>[1]Sheet2!E18</f>
        <v>Archery</v>
      </c>
      <c r="R16" s="689" t="s">
        <v>156</v>
      </c>
      <c r="S16" s="690"/>
      <c r="T16" s="691"/>
      <c r="U16" s="513" t="s">
        <v>97</v>
      </c>
      <c r="V16" s="631" t="s">
        <v>93</v>
      </c>
      <c r="W16" s="509" t="s">
        <v>98</v>
      </c>
      <c r="X16" s="631" t="s">
        <v>157</v>
      </c>
      <c r="Y16" s="176" t="s">
        <v>108</v>
      </c>
    </row>
    <row r="17" spans="1:25" ht="17" thickBot="1" x14ac:dyDescent="0.25">
      <c r="A17" s="155" t="s">
        <v>139</v>
      </c>
      <c r="D17" s="442"/>
      <c r="E17" s="632"/>
      <c r="F17" s="618" t="s">
        <v>149</v>
      </c>
      <c r="G17" s="619"/>
      <c r="H17" s="215" t="s">
        <v>63</v>
      </c>
      <c r="I17" s="216" t="s">
        <v>152</v>
      </c>
      <c r="J17" s="692"/>
      <c r="K17" s="693"/>
      <c r="L17" s="694"/>
      <c r="M17" s="442"/>
      <c r="N17" s="632"/>
      <c r="O17" s="186" t="str">
        <f>[1]Sheet2!C19</f>
        <v>BYG</v>
      </c>
      <c r="P17" s="187" t="str">
        <f>[1]Sheet2!D19</f>
        <v>Riflery</v>
      </c>
      <c r="Q17" s="188" t="str">
        <f>[1]Sheet2!E19</f>
        <v>Tree Climbing</v>
      </c>
      <c r="R17" s="692"/>
      <c r="S17" s="693"/>
      <c r="T17" s="694"/>
      <c r="U17" s="514"/>
      <c r="V17" s="632"/>
      <c r="W17" s="442"/>
      <c r="X17" s="632"/>
      <c r="Y17" s="177" t="s">
        <v>109</v>
      </c>
    </row>
    <row r="18" spans="1:25" ht="17" thickBot="1" x14ac:dyDescent="0.25">
      <c r="B18" s="30" t="s">
        <v>141</v>
      </c>
      <c r="C18" s="31" t="s">
        <v>142</v>
      </c>
      <c r="D18" s="31" t="s">
        <v>143</v>
      </c>
      <c r="E18" s="31" t="s">
        <v>165</v>
      </c>
      <c r="F18" s="35" t="s">
        <v>146</v>
      </c>
      <c r="G18" s="35" t="s">
        <v>132</v>
      </c>
      <c r="H18" s="35" t="s">
        <v>133</v>
      </c>
      <c r="I18" s="36" t="s">
        <v>147</v>
      </c>
      <c r="J18" s="34" t="s">
        <v>153</v>
      </c>
      <c r="K18" s="31" t="s">
        <v>72</v>
      </c>
      <c r="L18" s="31" t="s">
        <v>73</v>
      </c>
      <c r="M18" s="31" t="s">
        <v>74</v>
      </c>
      <c r="N18" s="31" t="s">
        <v>127</v>
      </c>
      <c r="O18" s="31" t="s">
        <v>78</v>
      </c>
      <c r="P18" s="31" t="s">
        <v>79</v>
      </c>
      <c r="Q18" s="31" t="s">
        <v>80</v>
      </c>
      <c r="R18" s="31" t="s">
        <v>81</v>
      </c>
      <c r="S18" s="31" t="s">
        <v>82</v>
      </c>
      <c r="T18" s="31" t="s">
        <v>83</v>
      </c>
      <c r="U18" s="31" t="s">
        <v>84</v>
      </c>
      <c r="V18" s="31" t="s">
        <v>164</v>
      </c>
      <c r="W18" s="34" t="s">
        <v>128</v>
      </c>
      <c r="X18" s="33" t="s">
        <v>90</v>
      </c>
    </row>
    <row r="30" spans="1:25" ht="17" thickBot="1" x14ac:dyDescent="0.25"/>
    <row r="31" spans="1:25" ht="17" thickBot="1" x14ac:dyDescent="0.25">
      <c r="B31" s="226" t="s">
        <v>144</v>
      </c>
      <c r="C31" s="227" t="s">
        <v>145</v>
      </c>
      <c r="D31" s="227" t="s">
        <v>146</v>
      </c>
      <c r="E31" s="227" t="s">
        <v>158</v>
      </c>
      <c r="F31" s="266" t="s">
        <v>122</v>
      </c>
      <c r="G31" s="266" t="s">
        <v>123</v>
      </c>
      <c r="H31" s="266" t="s">
        <v>124</v>
      </c>
      <c r="I31" s="227" t="s">
        <v>75</v>
      </c>
      <c r="J31" s="227" t="s">
        <v>76</v>
      </c>
      <c r="K31" s="227" t="s">
        <v>159</v>
      </c>
      <c r="L31" s="227" t="s">
        <v>78</v>
      </c>
      <c r="M31" s="227" t="s">
        <v>160</v>
      </c>
      <c r="N31" s="227" t="s">
        <v>161</v>
      </c>
      <c r="O31" s="227" t="s">
        <v>162</v>
      </c>
      <c r="P31" s="227" t="s">
        <v>163</v>
      </c>
      <c r="Q31" s="237" t="s">
        <v>85</v>
      </c>
      <c r="R31" s="237" t="s">
        <v>86</v>
      </c>
      <c r="S31" s="237" t="s">
        <v>87</v>
      </c>
      <c r="T31" s="237" t="s">
        <v>88</v>
      </c>
      <c r="U31" s="227" t="s">
        <v>89</v>
      </c>
      <c r="V31" s="238" t="s">
        <v>166</v>
      </c>
      <c r="W31" s="33" t="s">
        <v>175</v>
      </c>
    </row>
    <row r="32" spans="1:25" x14ac:dyDescent="0.2">
      <c r="A32" s="154" t="s">
        <v>105</v>
      </c>
      <c r="B32" s="515" t="s">
        <v>92</v>
      </c>
      <c r="C32" s="565" t="s">
        <v>93</v>
      </c>
      <c r="D32" s="566"/>
      <c r="E32" s="566"/>
      <c r="F32" s="292" t="str">
        <f>[1]Sheet4!C4</f>
        <v>Gaga</v>
      </c>
      <c r="G32" s="293" t="str">
        <f>[1]Sheet4!D4</f>
        <v>OLS</v>
      </c>
      <c r="H32" s="294" t="str">
        <f>[1]Sheet4!E4</f>
        <v>Soccer</v>
      </c>
      <c r="I32" s="657" t="s">
        <v>95</v>
      </c>
      <c r="J32" s="549" t="s">
        <v>155</v>
      </c>
      <c r="K32" s="550"/>
      <c r="L32" s="551"/>
      <c r="M32" s="210" t="s">
        <v>152</v>
      </c>
      <c r="N32" s="166" t="s">
        <v>25</v>
      </c>
      <c r="O32" s="588" t="s">
        <v>148</v>
      </c>
      <c r="P32" s="589"/>
      <c r="Q32" s="586" t="s">
        <v>156</v>
      </c>
      <c r="R32" s="380" t="s">
        <v>97</v>
      </c>
      <c r="S32" s="549" t="s">
        <v>93</v>
      </c>
      <c r="T32" s="550"/>
      <c r="U32" s="551"/>
      <c r="V32" s="380" t="s">
        <v>98</v>
      </c>
      <c r="W32" s="701" t="s">
        <v>157</v>
      </c>
      <c r="X32" s="174" t="s">
        <v>105</v>
      </c>
    </row>
    <row r="33" spans="1:24" customFormat="1" ht="17" thickBot="1" x14ac:dyDescent="0.25">
      <c r="A33" s="154" t="s">
        <v>107</v>
      </c>
      <c r="B33" s="510"/>
      <c r="C33" s="567"/>
      <c r="D33" s="568"/>
      <c r="E33" s="568"/>
      <c r="F33" s="295" t="str">
        <f>[1]Sheet4!C5</f>
        <v>Flag Football</v>
      </c>
      <c r="G33" s="296" t="str">
        <f>[1]Sheet4!D5</f>
        <v>Disc Golf</v>
      </c>
      <c r="H33" s="297" t="str">
        <f>[1]Sheet4!E5</f>
        <v>Basketball</v>
      </c>
      <c r="I33" s="658"/>
      <c r="J33" s="552"/>
      <c r="K33" s="553"/>
      <c r="L33" s="554"/>
      <c r="M33" s="171" t="s">
        <v>152</v>
      </c>
      <c r="N33" s="172" t="s">
        <v>25</v>
      </c>
      <c r="O33" s="590" t="s">
        <v>148</v>
      </c>
      <c r="P33" s="591"/>
      <c r="Q33" s="587"/>
      <c r="R33" s="441"/>
      <c r="S33" s="552"/>
      <c r="T33" s="553"/>
      <c r="U33" s="554"/>
      <c r="V33" s="441"/>
      <c r="W33" s="394"/>
      <c r="X33" s="174" t="s">
        <v>107</v>
      </c>
    </row>
    <row r="34" spans="1:24" customFormat="1" x14ac:dyDescent="0.2">
      <c r="A34" s="155" t="s">
        <v>109</v>
      </c>
      <c r="B34" s="509" t="s">
        <v>92</v>
      </c>
      <c r="C34" s="561" t="s">
        <v>93</v>
      </c>
      <c r="D34" s="562"/>
      <c r="E34" s="562"/>
      <c r="F34" s="286" t="str">
        <f>[1]Sheet4!C6</f>
        <v>Tennis</v>
      </c>
      <c r="G34" s="287" t="s">
        <v>0</v>
      </c>
      <c r="H34" s="288" t="s">
        <v>22</v>
      </c>
      <c r="I34" s="651" t="s">
        <v>95</v>
      </c>
      <c r="J34" s="555" t="s">
        <v>155</v>
      </c>
      <c r="K34" s="556"/>
      <c r="L34" s="557"/>
      <c r="M34" s="578" t="s">
        <v>148</v>
      </c>
      <c r="N34" s="579"/>
      <c r="O34" s="184" t="s">
        <v>152</v>
      </c>
      <c r="P34" s="221" t="s">
        <v>25</v>
      </c>
      <c r="Q34" s="584" t="s">
        <v>156</v>
      </c>
      <c r="R34" s="604" t="s">
        <v>97</v>
      </c>
      <c r="S34" s="606" t="s">
        <v>93</v>
      </c>
      <c r="T34" s="607"/>
      <c r="U34" s="608"/>
      <c r="V34" s="604" t="s">
        <v>98</v>
      </c>
      <c r="W34" s="631" t="s">
        <v>157</v>
      </c>
      <c r="X34" s="175" t="s">
        <v>108</v>
      </c>
    </row>
    <row r="35" spans="1:24" customFormat="1" ht="17" thickBot="1" x14ac:dyDescent="0.25">
      <c r="A35" s="155" t="s">
        <v>140</v>
      </c>
      <c r="B35" s="442"/>
      <c r="C35" s="649"/>
      <c r="D35" s="650"/>
      <c r="E35" s="650"/>
      <c r="F35" s="289" t="str">
        <f>[1]Sheet4!C7</f>
        <v>OLS</v>
      </c>
      <c r="G35" s="290" t="str">
        <f>[1]Sheet4!D7</f>
        <v>Riflery</v>
      </c>
      <c r="H35" s="291" t="str">
        <f>[1]Sheet4!E7</f>
        <v>Challenge Course</v>
      </c>
      <c r="I35" s="652"/>
      <c r="J35" s="653"/>
      <c r="K35" s="654"/>
      <c r="L35" s="655"/>
      <c r="M35" s="683" t="s">
        <v>148</v>
      </c>
      <c r="N35" s="684"/>
      <c r="O35" s="248" t="s">
        <v>152</v>
      </c>
      <c r="P35" s="249" t="s">
        <v>25</v>
      </c>
      <c r="Q35" s="656"/>
      <c r="R35" s="630"/>
      <c r="S35" s="709"/>
      <c r="T35" s="710"/>
      <c r="U35" s="711"/>
      <c r="V35" s="630"/>
      <c r="W35" s="632"/>
      <c r="X35" s="250" t="s">
        <v>109</v>
      </c>
    </row>
    <row r="36" spans="1:24" customFormat="1" x14ac:dyDescent="0.2">
      <c r="A36" s="239" t="s">
        <v>110</v>
      </c>
      <c r="B36" s="23"/>
      <c r="C36" s="397" t="s">
        <v>92</v>
      </c>
      <c r="D36" s="528" t="s">
        <v>93</v>
      </c>
      <c r="E36" s="529"/>
      <c r="F36" s="278" t="str">
        <f>[1]Sheet4!C8</f>
        <v>Arts and Crafts</v>
      </c>
      <c r="G36" s="279" t="str">
        <f>[1]Sheet4!D8</f>
        <v>Volleyball</v>
      </c>
      <c r="H36" s="280" t="str">
        <f>[1]Sheet4!E8</f>
        <v>Tennis</v>
      </c>
      <c r="I36" s="659" t="s">
        <v>154</v>
      </c>
      <c r="J36" s="662" t="s">
        <v>95</v>
      </c>
      <c r="K36" s="528" t="s">
        <v>155</v>
      </c>
      <c r="L36" s="659"/>
      <c r="M36" s="582" t="s">
        <v>148</v>
      </c>
      <c r="N36" s="583"/>
      <c r="O36" s="217" t="s">
        <v>152</v>
      </c>
      <c r="P36" s="218" t="s">
        <v>63</v>
      </c>
      <c r="Q36" s="528" t="s">
        <v>156</v>
      </c>
      <c r="R36" s="659"/>
      <c r="S36" s="706" t="s">
        <v>97</v>
      </c>
      <c r="T36" s="528" t="s">
        <v>93</v>
      </c>
      <c r="U36" s="659"/>
      <c r="V36" s="706" t="s">
        <v>98</v>
      </c>
      <c r="W36" s="702" t="s">
        <v>157</v>
      </c>
      <c r="X36" s="240" t="s">
        <v>110</v>
      </c>
    </row>
    <row r="37" spans="1:24" customFormat="1" x14ac:dyDescent="0.2">
      <c r="A37" s="239" t="s">
        <v>167</v>
      </c>
      <c r="B37" s="23"/>
      <c r="C37" s="384"/>
      <c r="D37" s="530"/>
      <c r="E37" s="531"/>
      <c r="F37" s="281" t="str">
        <f>[1]Sheet4!C9</f>
        <v>Fishing</v>
      </c>
      <c r="G37" s="268" t="s">
        <v>177</v>
      </c>
      <c r="H37" s="282" t="str">
        <f>[1]Sheet4!E9</f>
        <v>Arts and Crafts</v>
      </c>
      <c r="I37" s="660"/>
      <c r="J37" s="663"/>
      <c r="K37" s="530"/>
      <c r="L37" s="660"/>
      <c r="M37" s="569" t="s">
        <v>148</v>
      </c>
      <c r="N37" s="570"/>
      <c r="O37" s="206" t="s">
        <v>152</v>
      </c>
      <c r="P37" s="207" t="s">
        <v>63</v>
      </c>
      <c r="Q37" s="530"/>
      <c r="R37" s="660"/>
      <c r="S37" s="707"/>
      <c r="T37" s="530"/>
      <c r="U37" s="660"/>
      <c r="V37" s="707"/>
      <c r="W37" s="703"/>
      <c r="X37" s="240" t="s">
        <v>110</v>
      </c>
    </row>
    <row r="38" spans="1:24" customFormat="1" x14ac:dyDescent="0.2">
      <c r="A38" s="239" t="s">
        <v>111</v>
      </c>
      <c r="B38" s="23"/>
      <c r="C38" s="384"/>
      <c r="D38" s="530"/>
      <c r="E38" s="531"/>
      <c r="F38" s="281" t="str">
        <f>[1]Sheet4!C10</f>
        <v>Tree Climbing</v>
      </c>
      <c r="G38" s="268" t="str">
        <f>[1]Sheet4!D10</f>
        <v>Tennis</v>
      </c>
      <c r="H38" s="282" t="str">
        <f>[1]Sheet4!E10</f>
        <v>Dance</v>
      </c>
      <c r="I38" s="660"/>
      <c r="J38" s="663"/>
      <c r="K38" s="530"/>
      <c r="L38" s="660"/>
      <c r="M38" s="569" t="s">
        <v>149</v>
      </c>
      <c r="N38" s="570"/>
      <c r="O38" s="206" t="s">
        <v>25</v>
      </c>
      <c r="P38" s="207" t="s">
        <v>152</v>
      </c>
      <c r="Q38" s="530"/>
      <c r="R38" s="660"/>
      <c r="S38" s="707"/>
      <c r="T38" s="530"/>
      <c r="U38" s="660"/>
      <c r="V38" s="707"/>
      <c r="W38" s="703"/>
      <c r="X38" s="240" t="s">
        <v>111</v>
      </c>
    </row>
    <row r="39" spans="1:24" customFormat="1" x14ac:dyDescent="0.2">
      <c r="A39" s="239" t="s">
        <v>112</v>
      </c>
      <c r="B39" s="23"/>
      <c r="C39" s="384"/>
      <c r="D39" s="530"/>
      <c r="E39" s="531"/>
      <c r="F39" s="281" t="str">
        <f>[1]Sheet4!C11</f>
        <v>Dance</v>
      </c>
      <c r="G39" s="268" t="str">
        <f>[1]Sheet4!D11</f>
        <v>Tree Climbing</v>
      </c>
      <c r="H39" s="282" t="str">
        <f>[1]Sheet4!E11</f>
        <v>BYG</v>
      </c>
      <c r="I39" s="660"/>
      <c r="J39" s="663"/>
      <c r="K39" s="530"/>
      <c r="L39" s="660"/>
      <c r="M39" s="569" t="s">
        <v>149</v>
      </c>
      <c r="N39" s="570"/>
      <c r="O39" s="206" t="s">
        <v>25</v>
      </c>
      <c r="P39" s="207" t="s">
        <v>152</v>
      </c>
      <c r="Q39" s="530"/>
      <c r="R39" s="660"/>
      <c r="S39" s="707"/>
      <c r="T39" s="530"/>
      <c r="U39" s="660"/>
      <c r="V39" s="707"/>
      <c r="W39" s="703"/>
      <c r="X39" s="240" t="s">
        <v>112</v>
      </c>
    </row>
    <row r="40" spans="1:24" customFormat="1" x14ac:dyDescent="0.2">
      <c r="A40" s="239" t="s">
        <v>113</v>
      </c>
      <c r="B40" s="23"/>
      <c r="C40" s="384"/>
      <c r="D40" s="530"/>
      <c r="E40" s="531"/>
      <c r="F40" s="281" t="str">
        <f>[1]Sheet4!C12</f>
        <v>BYG</v>
      </c>
      <c r="G40" s="268" t="str">
        <f>[1]Sheet4!D12</f>
        <v>Lacrosse</v>
      </c>
      <c r="H40" s="282" t="str">
        <f>[1]Sheet4!E12</f>
        <v>Volleyball</v>
      </c>
      <c r="I40" s="660"/>
      <c r="J40" s="663"/>
      <c r="K40" s="530"/>
      <c r="L40" s="660"/>
      <c r="M40" s="569" t="s">
        <v>149</v>
      </c>
      <c r="N40" s="570"/>
      <c r="O40" s="206" t="s">
        <v>63</v>
      </c>
      <c r="P40" s="207" t="s">
        <v>152</v>
      </c>
      <c r="Q40" s="530"/>
      <c r="R40" s="660"/>
      <c r="S40" s="707"/>
      <c r="T40" s="530"/>
      <c r="U40" s="660"/>
      <c r="V40" s="707"/>
      <c r="W40" s="703"/>
      <c r="X40" s="240" t="s">
        <v>113</v>
      </c>
    </row>
    <row r="41" spans="1:24" customFormat="1" ht="17" thickBot="1" x14ac:dyDescent="0.25">
      <c r="A41" s="239" t="s">
        <v>114</v>
      </c>
      <c r="B41" s="23"/>
      <c r="C41" s="398"/>
      <c r="D41" s="532"/>
      <c r="E41" s="533"/>
      <c r="F41" s="283" t="str">
        <f>[1]Sheet4!C13</f>
        <v>Archery</v>
      </c>
      <c r="G41" s="284" t="str">
        <f>[1]Sheet4!D13</f>
        <v>Drama</v>
      </c>
      <c r="H41" s="285" t="str">
        <f>[1]Sheet4!E13</f>
        <v>Tree Climbing</v>
      </c>
      <c r="I41" s="661"/>
      <c r="J41" s="664"/>
      <c r="K41" s="532"/>
      <c r="L41" s="661"/>
      <c r="M41" s="571" t="s">
        <v>149</v>
      </c>
      <c r="N41" s="572"/>
      <c r="O41" s="219" t="s">
        <v>63</v>
      </c>
      <c r="P41" s="220" t="s">
        <v>152</v>
      </c>
      <c r="Q41" s="532"/>
      <c r="R41" s="661"/>
      <c r="S41" s="708"/>
      <c r="T41" s="532"/>
      <c r="U41" s="661"/>
      <c r="V41" s="708"/>
      <c r="W41" s="704"/>
      <c r="X41" s="240" t="s">
        <v>114</v>
      </c>
    </row>
    <row r="42" spans="1:24" customFormat="1" x14ac:dyDescent="0.2">
      <c r="A42" s="151" t="s">
        <v>115</v>
      </c>
      <c r="B42" s="23"/>
      <c r="C42" s="23"/>
      <c r="D42" s="377" t="s">
        <v>92</v>
      </c>
      <c r="E42" s="526" t="s">
        <v>93</v>
      </c>
      <c r="F42" s="270" t="str">
        <f>[1]Sheet4!C14</f>
        <v>Riflery</v>
      </c>
      <c r="G42" s="271" t="str">
        <f>[1]Sheet4!D14</f>
        <v>Basketball</v>
      </c>
      <c r="H42" s="272" t="str">
        <f>[1]Sheet4!E14</f>
        <v>Archery</v>
      </c>
      <c r="I42" s="667" t="s">
        <v>154</v>
      </c>
      <c r="J42" s="668"/>
      <c r="K42" s="681" t="s">
        <v>95</v>
      </c>
      <c r="L42" s="679" t="s">
        <v>155</v>
      </c>
      <c r="M42" s="251" t="s">
        <v>152</v>
      </c>
      <c r="N42" s="192" t="s">
        <v>63</v>
      </c>
      <c r="O42" s="665" t="s">
        <v>148</v>
      </c>
      <c r="P42" s="666"/>
      <c r="Q42" s="526" t="s">
        <v>156</v>
      </c>
      <c r="R42" s="667"/>
      <c r="S42" s="668"/>
      <c r="T42" s="377" t="s">
        <v>97</v>
      </c>
      <c r="U42" s="679" t="s">
        <v>93</v>
      </c>
      <c r="V42" s="377" t="s">
        <v>98</v>
      </c>
      <c r="W42" s="705" t="s">
        <v>157</v>
      </c>
      <c r="X42" s="252" t="s">
        <v>115</v>
      </c>
    </row>
    <row r="43" spans="1:24" customFormat="1" x14ac:dyDescent="0.2">
      <c r="A43" s="151" t="s">
        <v>116</v>
      </c>
      <c r="B43" s="23"/>
      <c r="C43" s="23"/>
      <c r="D43" s="377"/>
      <c r="E43" s="526"/>
      <c r="F43" s="273" t="str">
        <f>[1]Sheet4!C15</f>
        <v>Challenge Course</v>
      </c>
      <c r="G43" s="269" t="str">
        <f>[1]Sheet4!D15</f>
        <v>BYG</v>
      </c>
      <c r="H43" s="274" t="str">
        <f>[1]Sheet4!E15</f>
        <v>Basketball</v>
      </c>
      <c r="I43" s="667"/>
      <c r="J43" s="668"/>
      <c r="K43" s="681"/>
      <c r="L43" s="679"/>
      <c r="M43" s="196" t="s">
        <v>25</v>
      </c>
      <c r="N43" s="189" t="s">
        <v>152</v>
      </c>
      <c r="O43" s="595" t="s">
        <v>149</v>
      </c>
      <c r="P43" s="496"/>
      <c r="Q43" s="526"/>
      <c r="R43" s="667"/>
      <c r="S43" s="668"/>
      <c r="T43" s="377"/>
      <c r="U43" s="679"/>
      <c r="V43" s="377"/>
      <c r="W43" s="679"/>
      <c r="X43" s="193" t="s">
        <v>116</v>
      </c>
    </row>
    <row r="44" spans="1:24" customFormat="1" x14ac:dyDescent="0.2">
      <c r="A44" s="151" t="s">
        <v>117</v>
      </c>
      <c r="B44" s="23"/>
      <c r="C44" s="23"/>
      <c r="D44" s="377"/>
      <c r="E44" s="526"/>
      <c r="F44" s="273" t="str">
        <f>[1]Sheet4!C16</f>
        <v>Basketball</v>
      </c>
      <c r="G44" s="269" t="str">
        <f>[1]Sheet4!D16</f>
        <v>Challenge Course</v>
      </c>
      <c r="H44" s="274" t="str">
        <f>[1]Sheet4!E16</f>
        <v>Riflery</v>
      </c>
      <c r="I44" s="667"/>
      <c r="J44" s="668"/>
      <c r="K44" s="681"/>
      <c r="L44" s="679"/>
      <c r="M44" s="196" t="s">
        <v>25</v>
      </c>
      <c r="N44" s="189" t="s">
        <v>152</v>
      </c>
      <c r="O44" s="595" t="s">
        <v>149</v>
      </c>
      <c r="P44" s="496"/>
      <c r="Q44" s="526"/>
      <c r="R44" s="667"/>
      <c r="S44" s="668"/>
      <c r="T44" s="377"/>
      <c r="U44" s="679"/>
      <c r="V44" s="377"/>
      <c r="W44" s="679"/>
      <c r="X44" s="193" t="s">
        <v>117</v>
      </c>
    </row>
    <row r="45" spans="1:24" customFormat="1" ht="17" thickBot="1" x14ac:dyDescent="0.25">
      <c r="A45" s="152" t="s">
        <v>118</v>
      </c>
      <c r="B45" s="23"/>
      <c r="C45" s="23"/>
      <c r="D45" s="378"/>
      <c r="E45" s="527"/>
      <c r="F45" s="275" t="str">
        <f>[1]Sheet4!C17</f>
        <v>Ultimate</v>
      </c>
      <c r="G45" s="276" t="str">
        <f>[1]Sheet4!D17</f>
        <v>Gaga</v>
      </c>
      <c r="H45" s="277" t="str">
        <f>[1]Sheet4!E17</f>
        <v>Soccer</v>
      </c>
      <c r="I45" s="669"/>
      <c r="J45" s="670"/>
      <c r="K45" s="682"/>
      <c r="L45" s="680"/>
      <c r="M45" s="197" t="s">
        <v>63</v>
      </c>
      <c r="N45" s="198" t="s">
        <v>152</v>
      </c>
      <c r="O45" s="597" t="s">
        <v>149</v>
      </c>
      <c r="P45" s="490"/>
      <c r="Q45" s="527"/>
      <c r="R45" s="669"/>
      <c r="S45" s="670"/>
      <c r="T45" s="378"/>
      <c r="U45" s="680"/>
      <c r="V45" s="378"/>
      <c r="W45" s="679"/>
      <c r="X45" s="193" t="s">
        <v>118</v>
      </c>
    </row>
    <row r="46" spans="1:24" customFormat="1" ht="17" thickBot="1" x14ac:dyDescent="0.25">
      <c r="A46" s="4"/>
      <c r="B46" s="226" t="s">
        <v>144</v>
      </c>
      <c r="C46" s="227" t="s">
        <v>145</v>
      </c>
      <c r="D46" s="227" t="s">
        <v>146</v>
      </c>
      <c r="E46" s="227" t="s">
        <v>158</v>
      </c>
      <c r="F46" s="267" t="s">
        <v>122</v>
      </c>
      <c r="G46" s="267" t="s">
        <v>123</v>
      </c>
      <c r="H46" s="267" t="s">
        <v>124</v>
      </c>
      <c r="I46" s="227" t="s">
        <v>75</v>
      </c>
      <c r="J46" s="227" t="s">
        <v>76</v>
      </c>
      <c r="K46" s="227" t="s">
        <v>159</v>
      </c>
      <c r="L46" s="227" t="s">
        <v>78</v>
      </c>
      <c r="M46" s="227" t="s">
        <v>160</v>
      </c>
      <c r="N46" s="227" t="s">
        <v>161</v>
      </c>
      <c r="O46" s="227" t="s">
        <v>162</v>
      </c>
      <c r="P46" s="227" t="s">
        <v>163</v>
      </c>
      <c r="Q46" s="237" t="s">
        <v>85</v>
      </c>
      <c r="R46" s="237" t="s">
        <v>86</v>
      </c>
      <c r="S46" s="237" t="s">
        <v>87</v>
      </c>
      <c r="T46" s="237" t="s">
        <v>88</v>
      </c>
      <c r="U46" s="227" t="s">
        <v>89</v>
      </c>
      <c r="V46" s="238" t="s">
        <v>166</v>
      </c>
      <c r="W46" s="33" t="s">
        <v>175</v>
      </c>
      <c r="X46" s="4"/>
    </row>
    <row r="47" spans="1:24" customForma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4" customForma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6:17" customFormat="1" x14ac:dyDescent="0.2">
      <c r="F49" s="4"/>
      <c r="G49" s="4"/>
      <c r="H49" s="4"/>
      <c r="I49" s="4"/>
      <c r="J49" s="4"/>
      <c r="K49" s="4"/>
    </row>
    <row r="50" spans="6:17" customFormat="1" x14ac:dyDescent="0.2">
      <c r="F50" s="4"/>
      <c r="G50" s="4"/>
      <c r="H50" s="4"/>
      <c r="I50" s="4"/>
      <c r="J50" s="4"/>
      <c r="K50" s="4"/>
      <c r="L50" s="24"/>
      <c r="M50" s="24"/>
      <c r="N50" s="24"/>
      <c r="O50" s="4"/>
      <c r="P50" s="4"/>
      <c r="Q50" s="4"/>
    </row>
    <row r="51" spans="6:17" customFormat="1" x14ac:dyDescent="0.2">
      <c r="F51" s="4"/>
      <c r="G51" s="4"/>
      <c r="H51" s="4"/>
      <c r="I51" s="4"/>
      <c r="J51" s="4"/>
      <c r="K51" s="4"/>
      <c r="L51" s="24"/>
      <c r="M51" s="24"/>
      <c r="N51" s="24"/>
      <c r="O51" s="4"/>
      <c r="P51" s="4"/>
      <c r="Q51" s="4"/>
    </row>
    <row r="52" spans="6:17" customFormat="1" x14ac:dyDescent="0.2">
      <c r="F52" s="4"/>
      <c r="G52" s="4"/>
      <c r="H52" s="4"/>
      <c r="I52" s="4"/>
      <c r="J52" s="4"/>
      <c r="K52" s="4"/>
      <c r="L52" s="24"/>
      <c r="M52" s="24"/>
      <c r="N52" s="24"/>
      <c r="O52" s="4"/>
      <c r="P52" s="4"/>
      <c r="Q52" s="4"/>
    </row>
    <row r="53" spans="6:17" customFormat="1" x14ac:dyDescent="0.2">
      <c r="F53" s="4"/>
      <c r="G53" s="4"/>
      <c r="H53" s="4"/>
      <c r="I53" s="4"/>
      <c r="J53" s="4"/>
      <c r="K53" s="4"/>
      <c r="L53" s="24"/>
      <c r="M53" s="24"/>
      <c r="N53" s="24"/>
      <c r="O53" s="4"/>
      <c r="P53" s="4"/>
      <c r="Q53" s="4"/>
    </row>
    <row r="54" spans="6:17" customFormat="1" x14ac:dyDescent="0.2">
      <c r="F54" s="4"/>
      <c r="G54" s="4"/>
      <c r="H54" s="4"/>
      <c r="I54" s="4"/>
      <c r="J54" s="4"/>
      <c r="K54" s="4"/>
      <c r="L54" s="24"/>
      <c r="M54" s="24"/>
      <c r="N54" s="24"/>
      <c r="O54" s="4"/>
      <c r="P54" s="4"/>
      <c r="Q54" s="4"/>
    </row>
    <row r="55" spans="6:17" customFormat="1" x14ac:dyDescent="0.2">
      <c r="F55" s="4"/>
      <c r="G55" s="4"/>
      <c r="H55" s="4"/>
      <c r="I55" s="4"/>
      <c r="J55" s="4"/>
      <c r="K55" s="4"/>
      <c r="L55" s="24"/>
      <c r="M55" s="24"/>
      <c r="N55" s="24"/>
      <c r="O55" s="4"/>
      <c r="P55" s="4"/>
      <c r="Q55" s="4"/>
    </row>
    <row r="56" spans="6:17" customFormat="1" x14ac:dyDescent="0.2">
      <c r="F56" s="4"/>
      <c r="G56" s="4"/>
      <c r="H56" s="4"/>
      <c r="I56" s="4"/>
      <c r="J56" s="4"/>
      <c r="K56" s="4"/>
      <c r="L56" s="24"/>
      <c r="M56" s="24"/>
      <c r="N56" s="24"/>
      <c r="O56" s="4"/>
      <c r="P56" s="4"/>
      <c r="Q56" s="4"/>
    </row>
    <row r="57" spans="6:17" customFormat="1" x14ac:dyDescent="0.2">
      <c r="F57" s="4"/>
      <c r="G57" s="4"/>
      <c r="H57" s="4"/>
      <c r="I57" s="4"/>
      <c r="J57" s="4"/>
      <c r="K57" s="4"/>
      <c r="L57" s="24"/>
      <c r="M57" s="24"/>
      <c r="N57" s="24"/>
      <c r="O57" s="4"/>
      <c r="P57" s="4"/>
      <c r="Q57" s="4"/>
    </row>
    <row r="58" spans="6:17" customFormat="1" x14ac:dyDescent="0.2">
      <c r="F58" s="4"/>
      <c r="G58" s="4"/>
      <c r="H58" s="4"/>
      <c r="I58" s="4"/>
      <c r="J58" s="4"/>
      <c r="K58" s="4"/>
      <c r="L58" s="24"/>
      <c r="M58" s="24"/>
      <c r="N58" s="24"/>
      <c r="O58" s="4"/>
      <c r="P58" s="4"/>
      <c r="Q58" s="4"/>
    </row>
    <row r="59" spans="6:17" customFormat="1" x14ac:dyDescent="0.2">
      <c r="F59" s="4"/>
      <c r="G59" s="4"/>
      <c r="H59" s="4"/>
      <c r="I59" s="4"/>
      <c r="J59" s="4"/>
      <c r="K59" s="4"/>
      <c r="L59" s="24"/>
      <c r="M59" s="24"/>
      <c r="N59" s="24"/>
      <c r="O59" s="4"/>
      <c r="P59" s="4"/>
      <c r="Q59" s="4"/>
    </row>
    <row r="60" spans="6:17" customFormat="1" x14ac:dyDescent="0.2">
      <c r="F60" s="4"/>
      <c r="G60" s="4"/>
      <c r="H60" s="4"/>
      <c r="I60" s="4"/>
      <c r="J60" s="4"/>
      <c r="K60" s="4"/>
      <c r="L60" s="24"/>
      <c r="M60" s="24"/>
      <c r="N60" s="24"/>
      <c r="O60" s="4"/>
      <c r="P60" s="4"/>
      <c r="Q60" s="4"/>
    </row>
    <row r="61" spans="6:17" customFormat="1" x14ac:dyDescent="0.2">
      <c r="F61" s="4"/>
      <c r="G61" s="4"/>
      <c r="H61" s="4"/>
      <c r="I61" s="4"/>
      <c r="J61" s="4"/>
      <c r="K61" s="4"/>
      <c r="L61" s="24"/>
      <c r="M61" s="24"/>
      <c r="N61" s="24"/>
      <c r="O61" s="4"/>
      <c r="P61" s="4"/>
      <c r="Q61" s="4"/>
    </row>
    <row r="62" spans="6:17" customFormat="1" x14ac:dyDescent="0.2">
      <c r="F62" s="4"/>
      <c r="G62" s="4"/>
      <c r="H62" s="4"/>
      <c r="I62" s="4"/>
      <c r="J62" s="4"/>
      <c r="K62" s="4"/>
      <c r="L62" s="24"/>
      <c r="M62" s="24"/>
      <c r="N62" s="24"/>
      <c r="O62" s="4"/>
      <c r="P62" s="4"/>
      <c r="Q62" s="4"/>
    </row>
    <row r="63" spans="6:17" customFormat="1" x14ac:dyDescent="0.2">
      <c r="F63" s="4"/>
      <c r="G63" s="4"/>
      <c r="H63" s="4"/>
      <c r="I63" s="4"/>
      <c r="J63" s="4"/>
      <c r="K63" s="4"/>
      <c r="L63" s="24"/>
      <c r="M63" s="24"/>
      <c r="N63" s="24"/>
      <c r="O63" s="4"/>
      <c r="P63" s="4"/>
      <c r="Q63" s="4"/>
    </row>
    <row r="64" spans="6:17" customFormat="1" x14ac:dyDescent="0.2">
      <c r="F64" s="4"/>
      <c r="G64" s="4"/>
      <c r="H64" s="4"/>
      <c r="I64" s="4"/>
      <c r="J64" s="4"/>
      <c r="K64" s="4"/>
      <c r="L64" s="24"/>
      <c r="M64" s="24"/>
      <c r="N64" s="24"/>
      <c r="O64" s="4"/>
      <c r="P64" s="4"/>
      <c r="Q64" s="4"/>
    </row>
    <row r="65" spans="6:17" customFormat="1" x14ac:dyDescent="0.2">
      <c r="F65" s="4"/>
      <c r="G65" s="4"/>
      <c r="H65" s="4"/>
      <c r="I65" s="4"/>
      <c r="J65" s="4"/>
      <c r="K65" s="4"/>
      <c r="L65" s="24"/>
      <c r="M65" s="24"/>
      <c r="N65" s="24"/>
      <c r="O65" s="4"/>
      <c r="P65" s="4"/>
      <c r="Q65" s="4"/>
    </row>
    <row r="66" spans="6:17" customFormat="1" x14ac:dyDescent="0.2">
      <c r="F66" s="4"/>
      <c r="G66" s="4"/>
      <c r="H66" s="4"/>
      <c r="I66" s="4"/>
      <c r="J66" s="4"/>
      <c r="K66" s="4"/>
      <c r="L66" s="24"/>
      <c r="M66" s="24"/>
      <c r="N66" s="24"/>
      <c r="O66" s="4"/>
      <c r="P66" s="4"/>
      <c r="Q66" s="4"/>
    </row>
    <row r="67" spans="6:17" customFormat="1" x14ac:dyDescent="0.2">
      <c r="F67" s="4"/>
      <c r="G67" s="4"/>
      <c r="H67" s="4"/>
      <c r="I67" s="4"/>
      <c r="J67" s="4"/>
      <c r="K67" s="4"/>
      <c r="L67" s="24"/>
      <c r="M67" s="24"/>
      <c r="N67" s="24"/>
      <c r="O67" s="4"/>
      <c r="P67" s="4"/>
      <c r="Q67" s="4"/>
    </row>
  </sheetData>
  <mergeCells count="108">
    <mergeCell ref="W32:W33"/>
    <mergeCell ref="W34:W35"/>
    <mergeCell ref="W36:W41"/>
    <mergeCell ref="W42:W45"/>
    <mergeCell ref="R16:T17"/>
    <mergeCell ref="R14:T15"/>
    <mergeCell ref="R2:R7"/>
    <mergeCell ref="T8:T13"/>
    <mergeCell ref="T2:V7"/>
    <mergeCell ref="U8:V13"/>
    <mergeCell ref="U16:U17"/>
    <mergeCell ref="U14:U15"/>
    <mergeCell ref="V42:V45"/>
    <mergeCell ref="Q42:S45"/>
    <mergeCell ref="T42:T45"/>
    <mergeCell ref="U42:U45"/>
    <mergeCell ref="S36:S41"/>
    <mergeCell ref="T36:U41"/>
    <mergeCell ref="V36:V41"/>
    <mergeCell ref="S34:U35"/>
    <mergeCell ref="V34:V35"/>
    <mergeCell ref="R32:R33"/>
    <mergeCell ref="S32:U33"/>
    <mergeCell ref="V32:V33"/>
    <mergeCell ref="F2:G2"/>
    <mergeCell ref="F3:G3"/>
    <mergeCell ref="F4:G4"/>
    <mergeCell ref="F5:G5"/>
    <mergeCell ref="F6:G6"/>
    <mergeCell ref="F7:G7"/>
    <mergeCell ref="H8:I8"/>
    <mergeCell ref="H9:I9"/>
    <mergeCell ref="L42:L45"/>
    <mergeCell ref="K42:K45"/>
    <mergeCell ref="J2:J7"/>
    <mergeCell ref="J8:K13"/>
    <mergeCell ref="J14:L15"/>
    <mergeCell ref="J16:L17"/>
    <mergeCell ref="L8:L13"/>
    <mergeCell ref="L2:N7"/>
    <mergeCell ref="M8:N13"/>
    <mergeCell ref="O42:P42"/>
    <mergeCell ref="O43:P43"/>
    <mergeCell ref="O44:P44"/>
    <mergeCell ref="M41:N41"/>
    <mergeCell ref="D42:D45"/>
    <mergeCell ref="E42:E45"/>
    <mergeCell ref="I42:J45"/>
    <mergeCell ref="M38:N38"/>
    <mergeCell ref="M39:N39"/>
    <mergeCell ref="M40:N40"/>
    <mergeCell ref="O45:P45"/>
    <mergeCell ref="Q34:Q35"/>
    <mergeCell ref="B32:B33"/>
    <mergeCell ref="C32:E33"/>
    <mergeCell ref="I32:I33"/>
    <mergeCell ref="J32:L33"/>
    <mergeCell ref="Q32:Q33"/>
    <mergeCell ref="O32:P32"/>
    <mergeCell ref="O33:P33"/>
    <mergeCell ref="C36:C41"/>
    <mergeCell ref="D36:E41"/>
    <mergeCell ref="I36:I41"/>
    <mergeCell ref="J36:J41"/>
    <mergeCell ref="K36:L41"/>
    <mergeCell ref="Q36:R41"/>
    <mergeCell ref="M37:N37"/>
    <mergeCell ref="M36:N36"/>
    <mergeCell ref="M35:N35"/>
    <mergeCell ref="N14:N15"/>
    <mergeCell ref="H10:I10"/>
    <mergeCell ref="H11:I11"/>
    <mergeCell ref="H12:I12"/>
    <mergeCell ref="H13:I13"/>
    <mergeCell ref="H14:I14"/>
    <mergeCell ref="H15:I15"/>
    <mergeCell ref="F16:G16"/>
    <mergeCell ref="B34:B35"/>
    <mergeCell ref="C34:E35"/>
    <mergeCell ref="I34:I35"/>
    <mergeCell ref="J34:L35"/>
    <mergeCell ref="M34:N34"/>
    <mergeCell ref="M16:M17"/>
    <mergeCell ref="M14:M15"/>
    <mergeCell ref="D14:D15"/>
    <mergeCell ref="D16:D17"/>
    <mergeCell ref="X2:X7"/>
    <mergeCell ref="F17:G17"/>
    <mergeCell ref="R8:S13"/>
    <mergeCell ref="C8:C13"/>
    <mergeCell ref="B2:B7"/>
    <mergeCell ref="K2:K7"/>
    <mergeCell ref="R34:R35"/>
    <mergeCell ref="D8:E13"/>
    <mergeCell ref="C2:E7"/>
    <mergeCell ref="E14:E15"/>
    <mergeCell ref="E16:E17"/>
    <mergeCell ref="X16:X17"/>
    <mergeCell ref="X14:X15"/>
    <mergeCell ref="X8:X13"/>
    <mergeCell ref="V16:V17"/>
    <mergeCell ref="V14:V15"/>
    <mergeCell ref="W14:W15"/>
    <mergeCell ref="W16:W17"/>
    <mergeCell ref="W8:W13"/>
    <mergeCell ref="W2:W7"/>
    <mergeCell ref="S2:S7"/>
    <mergeCell ref="N16:N17"/>
  </mergeCells>
  <phoneticPr fontId="4" type="noConversion"/>
  <pageMargins left="0.7" right="0.7" top="0.75" bottom="0.75" header="0.3" footer="0.3"/>
  <pageSetup scale="3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50"/>
  <sheetViews>
    <sheetView workbookViewId="0">
      <selection activeCell="H34" sqref="H34"/>
    </sheetView>
  </sheetViews>
  <sheetFormatPr baseColWidth="10" defaultRowHeight="16" x14ac:dyDescent="0.2"/>
  <cols>
    <col min="1" max="1" width="8.1640625" style="4" bestFit="1" customWidth="1"/>
    <col min="2" max="4" width="8.83203125" style="4" bestFit="1" customWidth="1"/>
    <col min="5" max="5" width="12.83203125" style="4" bestFit="1" customWidth="1"/>
    <col min="6" max="8" width="14.5" style="4" bestFit="1" customWidth="1"/>
    <col min="9" max="10" width="13" style="4" bestFit="1" customWidth="1"/>
    <col min="11" max="12" width="10.83203125" style="4"/>
    <col min="13" max="14" width="12.1640625" style="4" bestFit="1" customWidth="1"/>
    <col min="15" max="15" width="14.5" style="4" bestFit="1" customWidth="1"/>
    <col min="16" max="17" width="16.33203125" style="4" bestFit="1" customWidth="1"/>
    <col min="18" max="18" width="13.6640625" style="4" bestFit="1" customWidth="1"/>
    <col min="19" max="20" width="8.83203125" style="4" bestFit="1" customWidth="1"/>
    <col min="21" max="21" width="12.83203125" style="4" bestFit="1" customWidth="1"/>
    <col min="22" max="22" width="14.83203125" style="4" bestFit="1" customWidth="1"/>
    <col min="23" max="24" width="15.5" style="4" bestFit="1" customWidth="1"/>
    <col min="25" max="25" width="8.1640625" style="4" bestFit="1" customWidth="1"/>
    <col min="26" max="16384" width="10.83203125" style="4"/>
  </cols>
  <sheetData>
    <row r="1" spans="1:25" ht="17" thickBot="1" x14ac:dyDescent="0.25">
      <c r="B1" s="30" t="s">
        <v>141</v>
      </c>
      <c r="C1" s="31" t="s">
        <v>142</v>
      </c>
      <c r="D1" s="31" t="s">
        <v>143</v>
      </c>
      <c r="E1" s="31" t="s">
        <v>165</v>
      </c>
      <c r="F1" s="140" t="s">
        <v>131</v>
      </c>
      <c r="G1" s="140" t="s">
        <v>132</v>
      </c>
      <c r="H1" s="140" t="s">
        <v>133</v>
      </c>
      <c r="I1" s="141" t="s">
        <v>147</v>
      </c>
      <c r="J1" s="34" t="s">
        <v>153</v>
      </c>
      <c r="K1" s="31" t="s">
        <v>72</v>
      </c>
      <c r="L1" s="31" t="s">
        <v>73</v>
      </c>
      <c r="M1" s="31" t="s">
        <v>74</v>
      </c>
      <c r="N1" s="31" t="s">
        <v>127</v>
      </c>
      <c r="O1" s="165" t="s">
        <v>78</v>
      </c>
      <c r="P1" s="165" t="s">
        <v>79</v>
      </c>
      <c r="Q1" s="165" t="s">
        <v>80</v>
      </c>
      <c r="R1" s="31" t="s">
        <v>81</v>
      </c>
      <c r="S1" s="31" t="s">
        <v>82</v>
      </c>
      <c r="T1" s="31" t="s">
        <v>83</v>
      </c>
      <c r="U1" s="31" t="s">
        <v>84</v>
      </c>
      <c r="V1" s="31" t="s">
        <v>164</v>
      </c>
      <c r="W1" s="34" t="s">
        <v>128</v>
      </c>
      <c r="X1" s="33" t="s">
        <v>90</v>
      </c>
    </row>
    <row r="2" spans="1:25" x14ac:dyDescent="0.2">
      <c r="A2" s="163" t="s">
        <v>130</v>
      </c>
      <c r="B2" s="627" t="s">
        <v>92</v>
      </c>
      <c r="C2" s="405" t="s">
        <v>93</v>
      </c>
      <c r="D2" s="406"/>
      <c r="E2" s="406"/>
      <c r="F2" s="716" t="s">
        <v>149</v>
      </c>
      <c r="G2" s="717"/>
      <c r="H2" s="241" t="s">
        <v>152</v>
      </c>
      <c r="I2" s="261" t="s">
        <v>63</v>
      </c>
      <c r="J2" s="615" t="s">
        <v>154</v>
      </c>
      <c r="K2" s="390" t="s">
        <v>95</v>
      </c>
      <c r="L2" s="405" t="s">
        <v>155</v>
      </c>
      <c r="M2" s="406"/>
      <c r="N2" s="406"/>
      <c r="O2" s="300" t="str">
        <f>[1]Sheet2!F4</f>
        <v>Gaga</v>
      </c>
      <c r="P2" s="300" t="str">
        <f>[1]Sheet2!G4</f>
        <v>Tree Climbing</v>
      </c>
      <c r="Q2" s="367" t="str">
        <f>[1]Sheet2!H4</f>
        <v>Drama</v>
      </c>
      <c r="R2" s="615" t="s">
        <v>156</v>
      </c>
      <c r="S2" s="636" t="s">
        <v>97</v>
      </c>
      <c r="T2" s="405" t="s">
        <v>93</v>
      </c>
      <c r="U2" s="406"/>
      <c r="V2" s="407"/>
      <c r="W2" s="390" t="s">
        <v>98</v>
      </c>
      <c r="X2" s="615" t="s">
        <v>157</v>
      </c>
      <c r="Y2" s="157" t="s">
        <v>91</v>
      </c>
    </row>
    <row r="3" spans="1:25" x14ac:dyDescent="0.2">
      <c r="A3" s="164" t="s">
        <v>134</v>
      </c>
      <c r="B3" s="628"/>
      <c r="C3" s="408"/>
      <c r="D3" s="409"/>
      <c r="E3" s="409"/>
      <c r="F3" s="712" t="s">
        <v>149</v>
      </c>
      <c r="G3" s="713"/>
      <c r="H3" s="243" t="s">
        <v>152</v>
      </c>
      <c r="I3" s="259" t="s">
        <v>63</v>
      </c>
      <c r="J3" s="616"/>
      <c r="K3" s="391"/>
      <c r="L3" s="408"/>
      <c r="M3" s="409"/>
      <c r="N3" s="409"/>
      <c r="O3" s="301" t="str">
        <f>[1]Sheet2!F5</f>
        <v>Archery</v>
      </c>
      <c r="P3" s="302" t="str">
        <f>[1]Sheet2!G5</f>
        <v>Tennis</v>
      </c>
      <c r="Q3" s="368" t="str">
        <f>[1]Sheet2!H5</f>
        <v>Tree Climbing</v>
      </c>
      <c r="R3" s="616"/>
      <c r="S3" s="637"/>
      <c r="T3" s="408"/>
      <c r="U3" s="409"/>
      <c r="V3" s="410"/>
      <c r="W3" s="391"/>
      <c r="X3" s="616"/>
      <c r="Y3" s="158" t="s">
        <v>100</v>
      </c>
    </row>
    <row r="4" spans="1:25" ht="17" thickBot="1" x14ac:dyDescent="0.25">
      <c r="A4" s="164" t="s">
        <v>135</v>
      </c>
      <c r="B4" s="628"/>
      <c r="C4" s="408"/>
      <c r="D4" s="409"/>
      <c r="E4" s="409"/>
      <c r="F4" s="712" t="s">
        <v>149</v>
      </c>
      <c r="G4" s="713"/>
      <c r="H4" s="243" t="s">
        <v>152</v>
      </c>
      <c r="I4" s="259" t="s">
        <v>25</v>
      </c>
      <c r="J4" s="616"/>
      <c r="K4" s="391"/>
      <c r="L4" s="408"/>
      <c r="M4" s="409"/>
      <c r="N4" s="409"/>
      <c r="O4" s="301" t="str">
        <f>[1]Sheet2!F6</f>
        <v>Drama</v>
      </c>
      <c r="P4" s="302" t="str">
        <f>[1]Sheet2!G6</f>
        <v>Putt Putt</v>
      </c>
      <c r="Q4" s="368" t="str">
        <f>[1]Sheet2!H6</f>
        <v>Fishing</v>
      </c>
      <c r="R4" s="616"/>
      <c r="S4" s="637"/>
      <c r="T4" s="408"/>
      <c r="U4" s="409"/>
      <c r="V4" s="410"/>
      <c r="W4" s="391"/>
      <c r="X4" s="616"/>
      <c r="Y4" s="158" t="s">
        <v>101</v>
      </c>
    </row>
    <row r="5" spans="1:25" x14ac:dyDescent="0.2">
      <c r="A5" s="163" t="s">
        <v>91</v>
      </c>
      <c r="B5" s="628"/>
      <c r="C5" s="408"/>
      <c r="D5" s="409"/>
      <c r="E5" s="409"/>
      <c r="F5" s="712" t="s">
        <v>149</v>
      </c>
      <c r="G5" s="713"/>
      <c r="H5" s="243" t="s">
        <v>152</v>
      </c>
      <c r="I5" s="259" t="s">
        <v>25</v>
      </c>
      <c r="J5" s="616"/>
      <c r="K5" s="391"/>
      <c r="L5" s="408"/>
      <c r="M5" s="409"/>
      <c r="N5" s="409"/>
      <c r="O5" s="301" t="str">
        <f>[1]Sheet2!F7</f>
        <v>Volleyball</v>
      </c>
      <c r="P5" s="302" t="str">
        <f>[1]Sheet2!G7</f>
        <v>OLS</v>
      </c>
      <c r="Q5" s="368" t="str">
        <f>[1]Sheet2!H7</f>
        <v>Cheer</v>
      </c>
      <c r="R5" s="616"/>
      <c r="S5" s="637"/>
      <c r="T5" s="408"/>
      <c r="U5" s="409"/>
      <c r="V5" s="410"/>
      <c r="W5" s="391"/>
      <c r="X5" s="616"/>
      <c r="Y5" s="158" t="s">
        <v>91</v>
      </c>
    </row>
    <row r="6" spans="1:25" x14ac:dyDescent="0.2">
      <c r="A6" s="164" t="s">
        <v>100</v>
      </c>
      <c r="B6" s="628"/>
      <c r="C6" s="408"/>
      <c r="D6" s="409"/>
      <c r="E6" s="409"/>
      <c r="F6" s="712" t="s">
        <v>148</v>
      </c>
      <c r="G6" s="713"/>
      <c r="H6" s="243" t="s">
        <v>63</v>
      </c>
      <c r="I6" s="259" t="s">
        <v>152</v>
      </c>
      <c r="J6" s="616"/>
      <c r="K6" s="391"/>
      <c r="L6" s="408"/>
      <c r="M6" s="409"/>
      <c r="N6" s="409"/>
      <c r="O6" s="301" t="str">
        <f>[1]Sheet2!F8</f>
        <v>OLS</v>
      </c>
      <c r="P6" s="302" t="str">
        <f>[1]Sheet2!G8</f>
        <v>BYG</v>
      </c>
      <c r="Q6" s="368" t="str">
        <f>[1]Sheet2!H8</f>
        <v>Arts and Crafts</v>
      </c>
      <c r="R6" s="616"/>
      <c r="S6" s="637"/>
      <c r="T6" s="408"/>
      <c r="U6" s="409"/>
      <c r="V6" s="410"/>
      <c r="W6" s="391"/>
      <c r="X6" s="616"/>
      <c r="Y6" s="158" t="s">
        <v>100</v>
      </c>
    </row>
    <row r="7" spans="1:25" ht="17" thickBot="1" x14ac:dyDescent="0.25">
      <c r="A7" s="164" t="s">
        <v>101</v>
      </c>
      <c r="B7" s="629"/>
      <c r="C7" s="411"/>
      <c r="D7" s="412"/>
      <c r="E7" s="412"/>
      <c r="F7" s="714" t="s">
        <v>148</v>
      </c>
      <c r="G7" s="715"/>
      <c r="H7" s="245" t="s">
        <v>63</v>
      </c>
      <c r="I7" s="260" t="s">
        <v>152</v>
      </c>
      <c r="J7" s="617"/>
      <c r="K7" s="392"/>
      <c r="L7" s="411"/>
      <c r="M7" s="412"/>
      <c r="N7" s="412"/>
      <c r="O7" s="303" t="str">
        <f>[1]Sheet2!F9</f>
        <v>Dance</v>
      </c>
      <c r="P7" s="304" t="str">
        <f>[1]Sheet2!G9</f>
        <v>Gaga</v>
      </c>
      <c r="Q7" s="369" t="str">
        <f>[1]Sheet2!H9</f>
        <v>Athletic Conditioning</v>
      </c>
      <c r="R7" s="617"/>
      <c r="S7" s="638"/>
      <c r="T7" s="411"/>
      <c r="U7" s="412"/>
      <c r="V7" s="413"/>
      <c r="W7" s="392"/>
      <c r="X7" s="617"/>
      <c r="Y7" s="182" t="s">
        <v>101</v>
      </c>
    </row>
    <row r="8" spans="1:25" x14ac:dyDescent="0.2">
      <c r="A8" s="156" t="s">
        <v>150</v>
      </c>
      <c r="B8" s="23"/>
      <c r="C8" s="626" t="s">
        <v>92</v>
      </c>
      <c r="D8" s="620" t="s">
        <v>93</v>
      </c>
      <c r="E8" s="718"/>
      <c r="F8" s="228" t="s">
        <v>152</v>
      </c>
      <c r="G8" s="229" t="s">
        <v>63</v>
      </c>
      <c r="H8" s="721" t="s">
        <v>149</v>
      </c>
      <c r="I8" s="678"/>
      <c r="J8" s="718" t="s">
        <v>154</v>
      </c>
      <c r="K8" s="621"/>
      <c r="L8" s="387" t="s">
        <v>95</v>
      </c>
      <c r="M8" s="695" t="s">
        <v>155</v>
      </c>
      <c r="N8" s="722"/>
      <c r="O8" s="305" t="str">
        <f>[1]Sheet2!F10</f>
        <v>Fishing</v>
      </c>
      <c r="P8" s="306" t="str">
        <f>[1]Sheet2!G10</f>
        <v>Flag Football</v>
      </c>
      <c r="Q8" s="307" t="str">
        <f>[1]Sheet2!H10</f>
        <v>BYG</v>
      </c>
      <c r="R8" s="718" t="s">
        <v>156</v>
      </c>
      <c r="S8" s="621"/>
      <c r="T8" s="626" t="s">
        <v>97</v>
      </c>
      <c r="U8" s="620" t="s">
        <v>93</v>
      </c>
      <c r="V8" s="621"/>
      <c r="W8" s="387" t="s">
        <v>98</v>
      </c>
      <c r="X8" s="633" t="s">
        <v>157</v>
      </c>
      <c r="Y8" s="180" t="s">
        <v>150</v>
      </c>
    </row>
    <row r="9" spans="1:25" x14ac:dyDescent="0.2">
      <c r="A9" s="156" t="s">
        <v>151</v>
      </c>
      <c r="B9" s="23"/>
      <c r="C9" s="438"/>
      <c r="D9" s="622"/>
      <c r="E9" s="719"/>
      <c r="F9" s="231" t="s">
        <v>152</v>
      </c>
      <c r="G9" s="232" t="s">
        <v>63</v>
      </c>
      <c r="H9" s="725" t="s">
        <v>149</v>
      </c>
      <c r="I9" s="640"/>
      <c r="J9" s="719"/>
      <c r="K9" s="623"/>
      <c r="L9" s="388"/>
      <c r="M9" s="697"/>
      <c r="N9" s="723"/>
      <c r="O9" s="308" t="str">
        <f>[1]Sheet2!F11</f>
        <v>Challenge Course</v>
      </c>
      <c r="P9" s="309" t="str">
        <f>[1]Sheet2!G11</f>
        <v>Archery</v>
      </c>
      <c r="Q9" s="310" t="str">
        <f>[1]Sheet2!H11</f>
        <v>Riflery</v>
      </c>
      <c r="R9" s="719"/>
      <c r="S9" s="623"/>
      <c r="T9" s="438"/>
      <c r="U9" s="622"/>
      <c r="V9" s="623"/>
      <c r="W9" s="388"/>
      <c r="X9" s="634"/>
      <c r="Y9" s="156" t="s">
        <v>151</v>
      </c>
    </row>
    <row r="10" spans="1:25" x14ac:dyDescent="0.2">
      <c r="A10" s="156" t="s">
        <v>102</v>
      </c>
      <c r="B10" s="23"/>
      <c r="C10" s="438"/>
      <c r="D10" s="622"/>
      <c r="E10" s="719"/>
      <c r="F10" s="231" t="s">
        <v>152</v>
      </c>
      <c r="G10" s="232" t="s">
        <v>25</v>
      </c>
      <c r="H10" s="725" t="s">
        <v>149</v>
      </c>
      <c r="I10" s="640"/>
      <c r="J10" s="719"/>
      <c r="K10" s="623"/>
      <c r="L10" s="388"/>
      <c r="M10" s="697"/>
      <c r="N10" s="723"/>
      <c r="O10" s="308" t="str">
        <f>[1]Sheet2!F12</f>
        <v>Soccer</v>
      </c>
      <c r="P10" s="309" t="str">
        <f>[1]Sheet2!G12</f>
        <v>Flag Football</v>
      </c>
      <c r="Q10" s="310" t="str">
        <f>[1]Sheet2!H12</f>
        <v>OLS</v>
      </c>
      <c r="R10" s="719"/>
      <c r="S10" s="623"/>
      <c r="T10" s="438"/>
      <c r="U10" s="622"/>
      <c r="V10" s="623"/>
      <c r="W10" s="388"/>
      <c r="X10" s="634"/>
      <c r="Y10" s="156" t="s">
        <v>102</v>
      </c>
    </row>
    <row r="11" spans="1:25" x14ac:dyDescent="0.2">
      <c r="A11" s="156" t="s">
        <v>103</v>
      </c>
      <c r="B11" s="23"/>
      <c r="C11" s="438"/>
      <c r="D11" s="622"/>
      <c r="E11" s="719"/>
      <c r="F11" s="231" t="s">
        <v>152</v>
      </c>
      <c r="G11" s="232" t="s">
        <v>25</v>
      </c>
      <c r="H11" s="725" t="s">
        <v>149</v>
      </c>
      <c r="I11" s="640"/>
      <c r="J11" s="719"/>
      <c r="K11" s="623"/>
      <c r="L11" s="388"/>
      <c r="M11" s="697"/>
      <c r="N11" s="723"/>
      <c r="O11" s="308" t="str">
        <f>[1]Sheet2!F13</f>
        <v>Baseball</v>
      </c>
      <c r="P11" s="309" t="str">
        <f>[1]Sheet2!G13</f>
        <v>Ultimate</v>
      </c>
      <c r="Q11" s="310" t="str">
        <f>[1]Sheet2!H13</f>
        <v>Soccer</v>
      </c>
      <c r="R11" s="719"/>
      <c r="S11" s="623"/>
      <c r="T11" s="438"/>
      <c r="U11" s="622"/>
      <c r="V11" s="623"/>
      <c r="W11" s="388"/>
      <c r="X11" s="634"/>
      <c r="Y11" s="156" t="s">
        <v>103</v>
      </c>
    </row>
    <row r="12" spans="1:25" x14ac:dyDescent="0.2">
      <c r="A12" s="156" t="s">
        <v>104</v>
      </c>
      <c r="B12" s="23"/>
      <c r="C12" s="438"/>
      <c r="D12" s="622"/>
      <c r="E12" s="719"/>
      <c r="F12" s="231" t="s">
        <v>63</v>
      </c>
      <c r="G12" s="232" t="s">
        <v>152</v>
      </c>
      <c r="H12" s="725" t="s">
        <v>148</v>
      </c>
      <c r="I12" s="640"/>
      <c r="J12" s="719"/>
      <c r="K12" s="623"/>
      <c r="L12" s="388"/>
      <c r="M12" s="697"/>
      <c r="N12" s="723"/>
      <c r="O12" s="308" t="str">
        <f>[1]Sheet2!F14</f>
        <v>BYG</v>
      </c>
      <c r="P12" s="309" t="str">
        <f>[1]Sheet2!G14</f>
        <v>Fishing</v>
      </c>
      <c r="Q12" s="310" t="str">
        <f>[1]Sheet2!H14</f>
        <v>Challenge Course</v>
      </c>
      <c r="R12" s="719"/>
      <c r="S12" s="623"/>
      <c r="T12" s="438"/>
      <c r="U12" s="622"/>
      <c r="V12" s="623"/>
      <c r="W12" s="388"/>
      <c r="X12" s="634"/>
      <c r="Y12" s="156" t="s">
        <v>104</v>
      </c>
    </row>
    <row r="13" spans="1:25" ht="17" thickBot="1" x14ac:dyDescent="0.25">
      <c r="A13" s="156" t="s">
        <v>136</v>
      </c>
      <c r="B13" s="23"/>
      <c r="C13" s="439"/>
      <c r="D13" s="624"/>
      <c r="E13" s="720"/>
      <c r="F13" s="262" t="s">
        <v>63</v>
      </c>
      <c r="G13" s="263" t="s">
        <v>152</v>
      </c>
      <c r="H13" s="726" t="s">
        <v>148</v>
      </c>
      <c r="I13" s="727"/>
      <c r="J13" s="720"/>
      <c r="K13" s="625"/>
      <c r="L13" s="389"/>
      <c r="M13" s="699"/>
      <c r="N13" s="724"/>
      <c r="O13" s="311" t="str">
        <f>[1]Sheet2!F15</f>
        <v>Tennis</v>
      </c>
      <c r="P13" s="312" t="str">
        <f>[1]Sheet2!G15</f>
        <v>Soccer</v>
      </c>
      <c r="Q13" s="313" t="str">
        <f>[1]Sheet2!H15</f>
        <v>Tennis</v>
      </c>
      <c r="R13" s="720"/>
      <c r="S13" s="625"/>
      <c r="T13" s="439"/>
      <c r="U13" s="624"/>
      <c r="V13" s="625"/>
      <c r="W13" s="389"/>
      <c r="X13" s="635"/>
      <c r="Y13" s="181" t="s">
        <v>136</v>
      </c>
    </row>
    <row r="14" spans="1:25" x14ac:dyDescent="0.2">
      <c r="A14" s="154" t="s">
        <v>137</v>
      </c>
      <c r="D14" s="379" t="s">
        <v>92</v>
      </c>
      <c r="E14" s="685" t="s">
        <v>93</v>
      </c>
      <c r="F14" s="264" t="s">
        <v>25</v>
      </c>
      <c r="G14" s="212" t="s">
        <v>152</v>
      </c>
      <c r="H14" s="730" t="s">
        <v>148</v>
      </c>
      <c r="I14" s="731"/>
      <c r="J14" s="686" t="s">
        <v>154</v>
      </c>
      <c r="K14" s="686"/>
      <c r="L14" s="687"/>
      <c r="M14" s="379" t="s">
        <v>95</v>
      </c>
      <c r="N14" s="685" t="s">
        <v>155</v>
      </c>
      <c r="O14" s="314" t="str">
        <f>[1]Sheet2!F16</f>
        <v>Tree Climbing</v>
      </c>
      <c r="P14" s="315" t="str">
        <f>[1]Sheet2!G16</f>
        <v>Riflery</v>
      </c>
      <c r="Q14" s="316" t="str">
        <f>[1]Sheet2!H16</f>
        <v>Putt putt</v>
      </c>
      <c r="R14" s="686" t="s">
        <v>156</v>
      </c>
      <c r="S14" s="686"/>
      <c r="T14" s="687"/>
      <c r="U14" s="511" t="s">
        <v>97</v>
      </c>
      <c r="V14" s="393" t="s">
        <v>93</v>
      </c>
      <c r="W14" s="379" t="s">
        <v>98</v>
      </c>
      <c r="X14" s="393" t="s">
        <v>157</v>
      </c>
      <c r="Y14" s="178" t="s">
        <v>137</v>
      </c>
    </row>
    <row r="15" spans="1:25" ht="17" thickBot="1" x14ac:dyDescent="0.25">
      <c r="A15" s="154" t="s">
        <v>138</v>
      </c>
      <c r="D15" s="510"/>
      <c r="E15" s="567"/>
      <c r="F15" s="265" t="s">
        <v>25</v>
      </c>
      <c r="G15" s="213" t="s">
        <v>152</v>
      </c>
      <c r="H15" s="728" t="s">
        <v>148</v>
      </c>
      <c r="I15" s="729"/>
      <c r="J15" s="568"/>
      <c r="K15" s="568"/>
      <c r="L15" s="688"/>
      <c r="M15" s="510"/>
      <c r="N15" s="567"/>
      <c r="O15" s="317" t="s">
        <v>180</v>
      </c>
      <c r="P15" s="318" t="s">
        <v>4</v>
      </c>
      <c r="Q15" s="319" t="str">
        <f>[1]Sheet2!H17</f>
        <v>Ultimate</v>
      </c>
      <c r="R15" s="568"/>
      <c r="S15" s="568"/>
      <c r="T15" s="688"/>
      <c r="U15" s="512"/>
      <c r="V15" s="394"/>
      <c r="W15" s="510"/>
      <c r="X15" s="394"/>
      <c r="Y15" s="179" t="s">
        <v>138</v>
      </c>
    </row>
    <row r="16" spans="1:25" x14ac:dyDescent="0.2">
      <c r="A16" s="155" t="s">
        <v>108</v>
      </c>
      <c r="D16" s="509" t="s">
        <v>92</v>
      </c>
      <c r="E16" s="631" t="s">
        <v>93</v>
      </c>
      <c r="F16" s="647" t="s">
        <v>148</v>
      </c>
      <c r="G16" s="648"/>
      <c r="H16" s="247" t="s">
        <v>25</v>
      </c>
      <c r="I16" s="214" t="s">
        <v>152</v>
      </c>
      <c r="J16" s="690" t="s">
        <v>154</v>
      </c>
      <c r="K16" s="690"/>
      <c r="L16" s="691"/>
      <c r="M16" s="509" t="s">
        <v>95</v>
      </c>
      <c r="N16" s="689" t="s">
        <v>155</v>
      </c>
      <c r="O16" s="320" t="str">
        <f>[1]Sheet2!F18</f>
        <v>Arts and Crafts</v>
      </c>
      <c r="P16" s="321" t="str">
        <f>[1]Sheet2!G18</f>
        <v>Challenge Course</v>
      </c>
      <c r="Q16" s="322" t="str">
        <f>[1]Sheet2!H18</f>
        <v>Gaga</v>
      </c>
      <c r="R16" s="690" t="s">
        <v>156</v>
      </c>
      <c r="S16" s="690"/>
      <c r="T16" s="691"/>
      <c r="U16" s="513" t="s">
        <v>97</v>
      </c>
      <c r="V16" s="631" t="s">
        <v>93</v>
      </c>
      <c r="W16" s="509" t="s">
        <v>98</v>
      </c>
      <c r="X16" s="631" t="s">
        <v>157</v>
      </c>
      <c r="Y16" s="176" t="s">
        <v>108</v>
      </c>
    </row>
    <row r="17" spans="1:25" ht="17" thickBot="1" x14ac:dyDescent="0.25">
      <c r="A17" s="155" t="s">
        <v>139</v>
      </c>
      <c r="D17" s="442"/>
      <c r="E17" s="632"/>
      <c r="F17" s="618" t="s">
        <v>148</v>
      </c>
      <c r="G17" s="619"/>
      <c r="H17" s="215" t="s">
        <v>25</v>
      </c>
      <c r="I17" s="216" t="s">
        <v>152</v>
      </c>
      <c r="J17" s="693"/>
      <c r="K17" s="693"/>
      <c r="L17" s="694"/>
      <c r="M17" s="442"/>
      <c r="N17" s="692"/>
      <c r="O17" s="323" t="str">
        <f>[1]Sheet2!F19</f>
        <v>Soccer</v>
      </c>
      <c r="P17" s="324" t="str">
        <f>[1]Sheet2!G19</f>
        <v>Athletic Conditioning</v>
      </c>
      <c r="Q17" s="325" t="str">
        <f>[1]Sheet2!H19</f>
        <v>Archery</v>
      </c>
      <c r="R17" s="693"/>
      <c r="S17" s="693"/>
      <c r="T17" s="694"/>
      <c r="U17" s="514"/>
      <c r="V17" s="632"/>
      <c r="W17" s="442"/>
      <c r="X17" s="632"/>
      <c r="Y17" s="177" t="s">
        <v>109</v>
      </c>
    </row>
    <row r="18" spans="1:25" ht="17" thickBot="1" x14ac:dyDescent="0.25">
      <c r="B18" s="30" t="s">
        <v>141</v>
      </c>
      <c r="C18" s="31" t="s">
        <v>142</v>
      </c>
      <c r="D18" s="31" t="s">
        <v>143</v>
      </c>
      <c r="E18" s="31" t="s">
        <v>165</v>
      </c>
      <c r="F18" s="39" t="s">
        <v>146</v>
      </c>
      <c r="G18" s="39" t="s">
        <v>132</v>
      </c>
      <c r="H18" s="39" t="s">
        <v>133</v>
      </c>
      <c r="I18" s="40" t="s">
        <v>147</v>
      </c>
      <c r="J18" s="34" t="s">
        <v>153</v>
      </c>
      <c r="K18" s="31" t="s">
        <v>72</v>
      </c>
      <c r="L18" s="31" t="s">
        <v>73</v>
      </c>
      <c r="M18" s="31" t="s">
        <v>74</v>
      </c>
      <c r="N18" s="31" t="s">
        <v>127</v>
      </c>
      <c r="O18" s="38" t="s">
        <v>78</v>
      </c>
      <c r="P18" s="38" t="s">
        <v>79</v>
      </c>
      <c r="Q18" s="38" t="s">
        <v>80</v>
      </c>
      <c r="R18" s="31" t="s">
        <v>81</v>
      </c>
      <c r="S18" s="31" t="s">
        <v>82</v>
      </c>
      <c r="T18" s="31" t="s">
        <v>83</v>
      </c>
      <c r="U18" s="31" t="s">
        <v>84</v>
      </c>
      <c r="V18" s="31" t="s">
        <v>164</v>
      </c>
      <c r="W18" s="34" t="s">
        <v>128</v>
      </c>
      <c r="X18" s="33" t="s">
        <v>90</v>
      </c>
    </row>
    <row r="30" spans="1:25" ht="17" thickBot="1" x14ac:dyDescent="0.25"/>
    <row r="31" spans="1:25" ht="17" thickBot="1" x14ac:dyDescent="0.25">
      <c r="B31" s="226" t="s">
        <v>144</v>
      </c>
      <c r="C31" s="227" t="s">
        <v>145</v>
      </c>
      <c r="D31" s="227" t="s">
        <v>146</v>
      </c>
      <c r="E31" s="227" t="s">
        <v>158</v>
      </c>
      <c r="F31" s="266" t="s">
        <v>122</v>
      </c>
      <c r="G31" s="266" t="s">
        <v>123</v>
      </c>
      <c r="H31" s="266" t="s">
        <v>124</v>
      </c>
      <c r="I31" s="227" t="s">
        <v>75</v>
      </c>
      <c r="J31" s="227" t="s">
        <v>76</v>
      </c>
      <c r="K31" s="227" t="s">
        <v>159</v>
      </c>
      <c r="L31" s="227" t="s">
        <v>78</v>
      </c>
      <c r="M31" s="227" t="s">
        <v>160</v>
      </c>
      <c r="N31" s="227" t="s">
        <v>161</v>
      </c>
      <c r="O31" s="227" t="s">
        <v>162</v>
      </c>
      <c r="P31" s="227" t="s">
        <v>163</v>
      </c>
      <c r="Q31" s="237" t="s">
        <v>85</v>
      </c>
      <c r="R31" s="237" t="s">
        <v>86</v>
      </c>
      <c r="S31" s="237" t="s">
        <v>87</v>
      </c>
      <c r="T31" s="237" t="s">
        <v>88</v>
      </c>
      <c r="U31" s="227" t="s">
        <v>89</v>
      </c>
      <c r="V31" s="237" t="s">
        <v>166</v>
      </c>
      <c r="W31" s="33" t="s">
        <v>175</v>
      </c>
    </row>
    <row r="32" spans="1:25" x14ac:dyDescent="0.2">
      <c r="A32" s="154" t="s">
        <v>105</v>
      </c>
      <c r="B32" s="515" t="s">
        <v>92</v>
      </c>
      <c r="C32" s="565" t="s">
        <v>93</v>
      </c>
      <c r="D32" s="566"/>
      <c r="E32" s="566"/>
      <c r="F32" s="314" t="str">
        <f>[1]Sheet4!F4</f>
        <v>Challenge Course</v>
      </c>
      <c r="G32" s="315" t="str">
        <f>[1]Sheet4!G4</f>
        <v>Tennis</v>
      </c>
      <c r="H32" s="316" t="str">
        <f>[1]Sheet4!H4</f>
        <v>Archery</v>
      </c>
      <c r="I32" s="657" t="s">
        <v>95</v>
      </c>
      <c r="J32" s="549" t="s">
        <v>155</v>
      </c>
      <c r="K32" s="550"/>
      <c r="L32" s="551"/>
      <c r="M32" s="210" t="s">
        <v>152</v>
      </c>
      <c r="N32" s="166" t="s">
        <v>63</v>
      </c>
      <c r="O32" s="588" t="s">
        <v>149</v>
      </c>
      <c r="P32" s="589"/>
      <c r="Q32" s="586" t="s">
        <v>156</v>
      </c>
      <c r="R32" s="380" t="s">
        <v>97</v>
      </c>
      <c r="S32" s="549" t="s">
        <v>93</v>
      </c>
      <c r="T32" s="550"/>
      <c r="U32" s="551"/>
      <c r="V32" s="380" t="s">
        <v>98</v>
      </c>
      <c r="W32" s="701" t="s">
        <v>157</v>
      </c>
      <c r="X32" s="174" t="s">
        <v>105</v>
      </c>
    </row>
    <row r="33" spans="1:24" ht="17" thickBot="1" x14ac:dyDescent="0.25">
      <c r="A33" s="154" t="s">
        <v>107</v>
      </c>
      <c r="B33" s="510"/>
      <c r="C33" s="567"/>
      <c r="D33" s="568"/>
      <c r="E33" s="568"/>
      <c r="F33" s="317" t="str">
        <f>[1]Sheet4!F5</f>
        <v>Tree Climbing</v>
      </c>
      <c r="G33" s="318" t="str">
        <f>[1]Sheet4!G5</f>
        <v>Riflery</v>
      </c>
      <c r="H33" s="319" t="str">
        <f>[1]Sheet4!H5</f>
        <v>OLS</v>
      </c>
      <c r="I33" s="658"/>
      <c r="J33" s="552"/>
      <c r="K33" s="553"/>
      <c r="L33" s="554"/>
      <c r="M33" s="347" t="s">
        <v>152</v>
      </c>
      <c r="N33" s="167" t="s">
        <v>63</v>
      </c>
      <c r="O33" s="736" t="s">
        <v>149</v>
      </c>
      <c r="P33" s="737"/>
      <c r="Q33" s="587"/>
      <c r="R33" s="441"/>
      <c r="S33" s="552"/>
      <c r="T33" s="553"/>
      <c r="U33" s="554"/>
      <c r="V33" s="441"/>
      <c r="W33" s="394"/>
      <c r="X33" s="174" t="s">
        <v>107</v>
      </c>
    </row>
    <row r="34" spans="1:24" x14ac:dyDescent="0.2">
      <c r="A34" s="155" t="s">
        <v>109</v>
      </c>
      <c r="B34" s="509" t="s">
        <v>92</v>
      </c>
      <c r="C34" s="561" t="s">
        <v>93</v>
      </c>
      <c r="D34" s="562"/>
      <c r="E34" s="562"/>
      <c r="F34" s="364" t="str">
        <f>[1]Sheet4!F6</f>
        <v>Softball</v>
      </c>
      <c r="G34" s="365" t="str">
        <f>[1]Sheet4!G6</f>
        <v>Archery</v>
      </c>
      <c r="H34" s="366" t="str">
        <f>[1]Sheet4!H6</f>
        <v>Riflery</v>
      </c>
      <c r="I34" s="651" t="s">
        <v>95</v>
      </c>
      <c r="J34" s="555" t="s">
        <v>155</v>
      </c>
      <c r="K34" s="556"/>
      <c r="L34" s="732"/>
      <c r="M34" s="578" t="s">
        <v>149</v>
      </c>
      <c r="N34" s="579"/>
      <c r="O34" s="184" t="s">
        <v>152</v>
      </c>
      <c r="P34" s="185" t="s">
        <v>63</v>
      </c>
      <c r="Q34" s="734" t="s">
        <v>156</v>
      </c>
      <c r="R34" s="604" t="s">
        <v>97</v>
      </c>
      <c r="S34" s="606" t="s">
        <v>93</v>
      </c>
      <c r="T34" s="607"/>
      <c r="U34" s="608"/>
      <c r="V34" s="604" t="s">
        <v>98</v>
      </c>
      <c r="W34" s="631" t="s">
        <v>157</v>
      </c>
      <c r="X34" s="175" t="s">
        <v>108</v>
      </c>
    </row>
    <row r="35" spans="1:24" ht="17" thickBot="1" x14ac:dyDescent="0.25">
      <c r="A35" s="155" t="s">
        <v>140</v>
      </c>
      <c r="B35" s="442"/>
      <c r="C35" s="649"/>
      <c r="D35" s="650"/>
      <c r="E35" s="650"/>
      <c r="F35" s="323" t="str">
        <f>[1]Sheet4!F7</f>
        <v>Gaga</v>
      </c>
      <c r="G35" s="324" t="str">
        <f>[1]Sheet4!G7</f>
        <v>BYG</v>
      </c>
      <c r="H35" s="325" t="str">
        <f>[1]Sheet4!H7</f>
        <v>Arts and Crafts</v>
      </c>
      <c r="I35" s="652"/>
      <c r="J35" s="653"/>
      <c r="K35" s="654"/>
      <c r="L35" s="733"/>
      <c r="M35" s="580" t="s">
        <v>149</v>
      </c>
      <c r="N35" s="581"/>
      <c r="O35" s="187" t="s">
        <v>152</v>
      </c>
      <c r="P35" s="188" t="s">
        <v>63</v>
      </c>
      <c r="Q35" s="735"/>
      <c r="R35" s="630"/>
      <c r="S35" s="709"/>
      <c r="T35" s="710"/>
      <c r="U35" s="711"/>
      <c r="V35" s="630"/>
      <c r="W35" s="632"/>
      <c r="X35" s="250" t="s">
        <v>109</v>
      </c>
    </row>
    <row r="36" spans="1:24" x14ac:dyDescent="0.2">
      <c r="A36" s="239" t="s">
        <v>110</v>
      </c>
      <c r="B36" s="23"/>
      <c r="C36" s="397" t="s">
        <v>92</v>
      </c>
      <c r="D36" s="528" t="s">
        <v>93</v>
      </c>
      <c r="E36" s="659"/>
      <c r="F36" s="326" t="str">
        <f>[1]Sheet4!F8</f>
        <v>Basketball</v>
      </c>
      <c r="G36" s="327" t="str">
        <f>[1]Sheet4!G8</f>
        <v>Dance</v>
      </c>
      <c r="H36" s="328" t="str">
        <f>[1]Sheet4!H8</f>
        <v>Cheer</v>
      </c>
      <c r="I36" s="702" t="s">
        <v>154</v>
      </c>
      <c r="J36" s="662" t="s">
        <v>95</v>
      </c>
      <c r="K36" s="528" t="s">
        <v>155</v>
      </c>
      <c r="L36" s="659"/>
      <c r="M36" s="582" t="s">
        <v>149</v>
      </c>
      <c r="N36" s="583"/>
      <c r="O36" s="217" t="s">
        <v>152</v>
      </c>
      <c r="P36" s="218" t="s">
        <v>25</v>
      </c>
      <c r="Q36" s="528" t="s">
        <v>156</v>
      </c>
      <c r="R36" s="659"/>
      <c r="S36" s="706" t="s">
        <v>97</v>
      </c>
      <c r="T36" s="528" t="s">
        <v>93</v>
      </c>
      <c r="U36" s="659"/>
      <c r="V36" s="706" t="s">
        <v>98</v>
      </c>
      <c r="W36" s="702" t="s">
        <v>157</v>
      </c>
      <c r="X36" s="240" t="s">
        <v>110</v>
      </c>
    </row>
    <row r="37" spans="1:24" x14ac:dyDescent="0.2">
      <c r="A37" s="239" t="s">
        <v>167</v>
      </c>
      <c r="B37" s="23"/>
      <c r="C37" s="384"/>
      <c r="D37" s="530"/>
      <c r="E37" s="660"/>
      <c r="F37" s="329" t="str">
        <f>[1]Sheet4!F9</f>
        <v>OLS</v>
      </c>
      <c r="G37" s="330" t="str">
        <f>[1]Sheet4!G9</f>
        <v>Volleyball</v>
      </c>
      <c r="H37" s="331" t="str">
        <f>[1]Sheet4!H9</f>
        <v>Basketball</v>
      </c>
      <c r="I37" s="703"/>
      <c r="J37" s="663"/>
      <c r="K37" s="530"/>
      <c r="L37" s="660"/>
      <c r="M37" s="569" t="s">
        <v>149</v>
      </c>
      <c r="N37" s="570"/>
      <c r="O37" s="206" t="s">
        <v>152</v>
      </c>
      <c r="P37" s="207" t="s">
        <v>25</v>
      </c>
      <c r="Q37" s="530"/>
      <c r="R37" s="660"/>
      <c r="S37" s="707"/>
      <c r="T37" s="530"/>
      <c r="U37" s="660"/>
      <c r="V37" s="707"/>
      <c r="W37" s="703"/>
      <c r="X37" s="240" t="s">
        <v>110</v>
      </c>
    </row>
    <row r="38" spans="1:24" x14ac:dyDescent="0.2">
      <c r="A38" s="239" t="s">
        <v>111</v>
      </c>
      <c r="B38" s="23"/>
      <c r="C38" s="384"/>
      <c r="D38" s="530"/>
      <c r="E38" s="660"/>
      <c r="F38" s="332" t="str">
        <f>[1]Sheet4!F10</f>
        <v>Volleyball</v>
      </c>
      <c r="G38" s="333" t="str">
        <f>[1]Sheet4!G10</f>
        <v>Challenge Course</v>
      </c>
      <c r="H38" s="334" t="str">
        <f>[1]Sheet4!H10</f>
        <v>Flag Football</v>
      </c>
      <c r="I38" s="703"/>
      <c r="J38" s="663"/>
      <c r="K38" s="530"/>
      <c r="L38" s="660"/>
      <c r="M38" s="569" t="s">
        <v>148</v>
      </c>
      <c r="N38" s="570"/>
      <c r="O38" s="206" t="s">
        <v>63</v>
      </c>
      <c r="P38" s="207" t="s">
        <v>152</v>
      </c>
      <c r="Q38" s="530"/>
      <c r="R38" s="660"/>
      <c r="S38" s="707"/>
      <c r="T38" s="530"/>
      <c r="U38" s="660"/>
      <c r="V38" s="707"/>
      <c r="W38" s="703"/>
      <c r="X38" s="240" t="s">
        <v>111</v>
      </c>
    </row>
    <row r="39" spans="1:24" x14ac:dyDescent="0.2">
      <c r="A39" s="239" t="s">
        <v>112</v>
      </c>
      <c r="B39" s="23"/>
      <c r="C39" s="384"/>
      <c r="D39" s="530"/>
      <c r="E39" s="660"/>
      <c r="F39" s="332" t="str">
        <f>[1]Sheet4!F11</f>
        <v>Arts and Crafts</v>
      </c>
      <c r="G39" s="333" t="str">
        <f>[1]Sheet4!G11</f>
        <v>OLS</v>
      </c>
      <c r="H39" s="334" t="str">
        <f>[1]Sheet4!H11</f>
        <v>Challenge Course</v>
      </c>
      <c r="I39" s="703"/>
      <c r="J39" s="663"/>
      <c r="K39" s="530"/>
      <c r="L39" s="660"/>
      <c r="M39" s="569" t="s">
        <v>148</v>
      </c>
      <c r="N39" s="570"/>
      <c r="O39" s="206" t="s">
        <v>63</v>
      </c>
      <c r="P39" s="207" t="s">
        <v>152</v>
      </c>
      <c r="Q39" s="530"/>
      <c r="R39" s="660"/>
      <c r="S39" s="707"/>
      <c r="T39" s="530"/>
      <c r="U39" s="660"/>
      <c r="V39" s="707"/>
      <c r="W39" s="703"/>
      <c r="X39" s="240" t="s">
        <v>112</v>
      </c>
    </row>
    <row r="40" spans="1:24" x14ac:dyDescent="0.2">
      <c r="A40" s="239" t="s">
        <v>113</v>
      </c>
      <c r="B40" s="23"/>
      <c r="C40" s="384"/>
      <c r="D40" s="530"/>
      <c r="E40" s="660"/>
      <c r="F40" s="332" t="str">
        <f>[1]Sheet4!F12</f>
        <v>Tennis</v>
      </c>
      <c r="G40" s="333" t="str">
        <f>[1]Sheet4!G12</f>
        <v>Fishing</v>
      </c>
      <c r="H40" s="334" t="str">
        <f>[1]Sheet4!H12</f>
        <v>Tree Climbing</v>
      </c>
      <c r="I40" s="703"/>
      <c r="J40" s="663"/>
      <c r="K40" s="530"/>
      <c r="L40" s="660"/>
      <c r="M40" s="569" t="s">
        <v>148</v>
      </c>
      <c r="N40" s="570"/>
      <c r="O40" s="206" t="s">
        <v>25</v>
      </c>
      <c r="P40" s="207" t="s">
        <v>152</v>
      </c>
      <c r="Q40" s="530"/>
      <c r="R40" s="660"/>
      <c r="S40" s="707"/>
      <c r="T40" s="530"/>
      <c r="U40" s="660"/>
      <c r="V40" s="707"/>
      <c r="W40" s="703"/>
      <c r="X40" s="240" t="s">
        <v>113</v>
      </c>
    </row>
    <row r="41" spans="1:24" ht="17" thickBot="1" x14ac:dyDescent="0.25">
      <c r="A41" s="239" t="s">
        <v>114</v>
      </c>
      <c r="B41" s="23"/>
      <c r="C41" s="398"/>
      <c r="D41" s="532"/>
      <c r="E41" s="661"/>
      <c r="F41" s="335" t="str">
        <f>[1]Sheet4!F13</f>
        <v>BYG</v>
      </c>
      <c r="G41" s="336" t="str">
        <f>[1]Sheet4!G13</f>
        <v>Arts and Crafts</v>
      </c>
      <c r="H41" s="337" t="str">
        <f>[1]Sheet4!H13</f>
        <v>Gaga</v>
      </c>
      <c r="I41" s="704"/>
      <c r="J41" s="664"/>
      <c r="K41" s="532"/>
      <c r="L41" s="661"/>
      <c r="M41" s="571" t="s">
        <v>148</v>
      </c>
      <c r="N41" s="572"/>
      <c r="O41" s="219" t="s">
        <v>25</v>
      </c>
      <c r="P41" s="220" t="s">
        <v>152</v>
      </c>
      <c r="Q41" s="532"/>
      <c r="R41" s="661"/>
      <c r="S41" s="708"/>
      <c r="T41" s="532"/>
      <c r="U41" s="661"/>
      <c r="V41" s="708"/>
      <c r="W41" s="704"/>
      <c r="X41" s="240" t="s">
        <v>114</v>
      </c>
    </row>
    <row r="42" spans="1:24" x14ac:dyDescent="0.2">
      <c r="A42" s="151" t="s">
        <v>115</v>
      </c>
      <c r="B42" s="23"/>
      <c r="C42" s="23"/>
      <c r="D42" s="377" t="s">
        <v>92</v>
      </c>
      <c r="E42" s="526" t="s">
        <v>93</v>
      </c>
      <c r="F42" s="338" t="str">
        <f>[1]Sheet4!F14</f>
        <v>Fishing</v>
      </c>
      <c r="G42" s="339" t="str">
        <f>[1]Sheet4!G14</f>
        <v>Flag Football</v>
      </c>
      <c r="H42" s="340" t="str">
        <f>[1]Sheet4!H14</f>
        <v>BYG</v>
      </c>
      <c r="I42" s="667" t="s">
        <v>154</v>
      </c>
      <c r="J42" s="668"/>
      <c r="K42" s="681" t="s">
        <v>95</v>
      </c>
      <c r="L42" s="679" t="s">
        <v>155</v>
      </c>
      <c r="M42" s="251" t="s">
        <v>152</v>
      </c>
      <c r="N42" s="192" t="s">
        <v>25</v>
      </c>
      <c r="O42" s="665" t="s">
        <v>149</v>
      </c>
      <c r="P42" s="666"/>
      <c r="Q42" s="526" t="s">
        <v>156</v>
      </c>
      <c r="R42" s="667"/>
      <c r="S42" s="668"/>
      <c r="T42" s="377" t="s">
        <v>97</v>
      </c>
      <c r="U42" s="679" t="s">
        <v>93</v>
      </c>
      <c r="V42" s="377" t="s">
        <v>98</v>
      </c>
      <c r="W42" s="705" t="s">
        <v>157</v>
      </c>
      <c r="X42" s="252" t="s">
        <v>115</v>
      </c>
    </row>
    <row r="43" spans="1:24" x14ac:dyDescent="0.2">
      <c r="A43" s="151" t="s">
        <v>116</v>
      </c>
      <c r="B43" s="23"/>
      <c r="C43" s="23"/>
      <c r="D43" s="377"/>
      <c r="E43" s="526"/>
      <c r="F43" s="341" t="str">
        <f>[1]Sheet4!F15</f>
        <v>Flag Football</v>
      </c>
      <c r="G43" s="342" t="str">
        <f>[1]Sheet4!G15</f>
        <v>Tree Climbing</v>
      </c>
      <c r="H43" s="343" t="str">
        <f>[1]Sheet4!H15</f>
        <v>Tennis</v>
      </c>
      <c r="I43" s="667"/>
      <c r="J43" s="668"/>
      <c r="K43" s="681"/>
      <c r="L43" s="679"/>
      <c r="M43" s="196" t="s">
        <v>63</v>
      </c>
      <c r="N43" s="189" t="s">
        <v>152</v>
      </c>
      <c r="O43" s="595" t="s">
        <v>148</v>
      </c>
      <c r="P43" s="496"/>
      <c r="Q43" s="526"/>
      <c r="R43" s="667"/>
      <c r="S43" s="668"/>
      <c r="T43" s="377"/>
      <c r="U43" s="679"/>
      <c r="V43" s="377"/>
      <c r="W43" s="679"/>
      <c r="X43" s="193" t="s">
        <v>116</v>
      </c>
    </row>
    <row r="44" spans="1:24" x14ac:dyDescent="0.2">
      <c r="A44" s="151" t="s">
        <v>117</v>
      </c>
      <c r="B44" s="23"/>
      <c r="C44" s="23"/>
      <c r="D44" s="377"/>
      <c r="E44" s="526"/>
      <c r="F44" s="341" t="str">
        <f>[1]Sheet4!F16</f>
        <v>Archery</v>
      </c>
      <c r="G44" s="342" t="str">
        <f>[1]Sheet4!G16</f>
        <v>Gaga</v>
      </c>
      <c r="H44" s="343" t="str">
        <f>[1]Sheet4!H16</f>
        <v>Flag Football</v>
      </c>
      <c r="I44" s="667"/>
      <c r="J44" s="668"/>
      <c r="K44" s="681"/>
      <c r="L44" s="679"/>
      <c r="M44" s="196" t="s">
        <v>63</v>
      </c>
      <c r="N44" s="189" t="s">
        <v>152</v>
      </c>
      <c r="O44" s="595" t="s">
        <v>148</v>
      </c>
      <c r="P44" s="496"/>
      <c r="Q44" s="526"/>
      <c r="R44" s="667"/>
      <c r="S44" s="668"/>
      <c r="T44" s="377"/>
      <c r="U44" s="679"/>
      <c r="V44" s="377"/>
      <c r="W44" s="679"/>
      <c r="X44" s="193" t="s">
        <v>117</v>
      </c>
    </row>
    <row r="45" spans="1:24" ht="17" thickBot="1" x14ac:dyDescent="0.25">
      <c r="A45" s="152" t="s">
        <v>118</v>
      </c>
      <c r="B45" s="23"/>
      <c r="C45" s="23"/>
      <c r="D45" s="377"/>
      <c r="E45" s="526"/>
      <c r="F45" s="344" t="str">
        <f>[1]Sheet4!F17</f>
        <v>Riflery</v>
      </c>
      <c r="G45" s="345" t="str">
        <f>[1]Sheet4!G17</f>
        <v>Flag Football</v>
      </c>
      <c r="H45" s="346" t="str">
        <f>[1]Sheet4!H17</f>
        <v>Fishing</v>
      </c>
      <c r="I45" s="667"/>
      <c r="J45" s="668"/>
      <c r="K45" s="681"/>
      <c r="L45" s="679"/>
      <c r="M45" s="298" t="s">
        <v>25</v>
      </c>
      <c r="N45" s="299" t="s">
        <v>152</v>
      </c>
      <c r="O45" s="738" t="s">
        <v>148</v>
      </c>
      <c r="P45" s="739"/>
      <c r="Q45" s="526"/>
      <c r="R45" s="667"/>
      <c r="S45" s="668"/>
      <c r="T45" s="377"/>
      <c r="U45" s="679"/>
      <c r="V45" s="377"/>
      <c r="W45" s="679"/>
      <c r="X45" s="193" t="s">
        <v>118</v>
      </c>
    </row>
    <row r="46" spans="1:24" ht="17" thickBot="1" x14ac:dyDescent="0.25">
      <c r="B46" s="226" t="s">
        <v>144</v>
      </c>
      <c r="C46" s="227" t="s">
        <v>145</v>
      </c>
      <c r="D46" s="227" t="s">
        <v>146</v>
      </c>
      <c r="E46" s="227" t="s">
        <v>158</v>
      </c>
      <c r="F46" s="227" t="s">
        <v>122</v>
      </c>
      <c r="G46" s="227" t="s">
        <v>123</v>
      </c>
      <c r="H46" s="227" t="s">
        <v>124</v>
      </c>
      <c r="I46" s="227" t="s">
        <v>75</v>
      </c>
      <c r="J46" s="227" t="s">
        <v>76</v>
      </c>
      <c r="K46" s="227" t="s">
        <v>159</v>
      </c>
      <c r="L46" s="227" t="s">
        <v>78</v>
      </c>
      <c r="M46" s="227" t="s">
        <v>160</v>
      </c>
      <c r="N46" s="227" t="s">
        <v>161</v>
      </c>
      <c r="O46" s="227" t="s">
        <v>162</v>
      </c>
      <c r="P46" s="227" t="s">
        <v>163</v>
      </c>
      <c r="Q46" s="237" t="s">
        <v>85</v>
      </c>
      <c r="R46" s="237" t="s">
        <v>86</v>
      </c>
      <c r="S46" s="237" t="s">
        <v>87</v>
      </c>
      <c r="T46" s="237" t="s">
        <v>88</v>
      </c>
      <c r="U46" s="227" t="s">
        <v>89</v>
      </c>
      <c r="V46" s="237" t="s">
        <v>166</v>
      </c>
      <c r="W46" s="33" t="s">
        <v>175</v>
      </c>
    </row>
    <row r="50" spans="9:9" x14ac:dyDescent="0.2">
      <c r="I50"/>
    </row>
  </sheetData>
  <mergeCells count="108">
    <mergeCell ref="W32:W33"/>
    <mergeCell ref="W34:W35"/>
    <mergeCell ref="W36:W41"/>
    <mergeCell ref="W42:W45"/>
    <mergeCell ref="Q42:S45"/>
    <mergeCell ref="T42:T45"/>
    <mergeCell ref="U42:U45"/>
    <mergeCell ref="V42:V45"/>
    <mergeCell ref="O43:P43"/>
    <mergeCell ref="O44:P44"/>
    <mergeCell ref="O45:P45"/>
    <mergeCell ref="V36:V41"/>
    <mergeCell ref="R34:R35"/>
    <mergeCell ref="S34:U35"/>
    <mergeCell ref="V34:V35"/>
    <mergeCell ref="V32:V33"/>
    <mergeCell ref="D42:D45"/>
    <mergeCell ref="E42:E45"/>
    <mergeCell ref="I42:J45"/>
    <mergeCell ref="K42:K45"/>
    <mergeCell ref="L42:L45"/>
    <mergeCell ref="O42:P42"/>
    <mergeCell ref="Q36:R41"/>
    <mergeCell ref="S36:S41"/>
    <mergeCell ref="T36:U41"/>
    <mergeCell ref="M37:N37"/>
    <mergeCell ref="M38:N38"/>
    <mergeCell ref="M39:N39"/>
    <mergeCell ref="M40:N40"/>
    <mergeCell ref="M41:N41"/>
    <mergeCell ref="C36:C41"/>
    <mergeCell ref="D36:E41"/>
    <mergeCell ref="I36:I41"/>
    <mergeCell ref="J36:J41"/>
    <mergeCell ref="K36:L41"/>
    <mergeCell ref="M36:N36"/>
    <mergeCell ref="R32:R33"/>
    <mergeCell ref="S32:U33"/>
    <mergeCell ref="O33:P33"/>
    <mergeCell ref="B34:B35"/>
    <mergeCell ref="C34:E35"/>
    <mergeCell ref="I34:I35"/>
    <mergeCell ref="J34:L35"/>
    <mergeCell ref="M34:N34"/>
    <mergeCell ref="Q34:Q35"/>
    <mergeCell ref="B32:B33"/>
    <mergeCell ref="C32:E33"/>
    <mergeCell ref="I32:I33"/>
    <mergeCell ref="J32:L33"/>
    <mergeCell ref="O32:P32"/>
    <mergeCell ref="Q32:Q33"/>
    <mergeCell ref="M35:N35"/>
    <mergeCell ref="W16:W17"/>
    <mergeCell ref="X16:X17"/>
    <mergeCell ref="F17:G17"/>
    <mergeCell ref="D16:D17"/>
    <mergeCell ref="E16:E17"/>
    <mergeCell ref="F16:G16"/>
    <mergeCell ref="J16:L17"/>
    <mergeCell ref="M16:M17"/>
    <mergeCell ref="N16:N17"/>
    <mergeCell ref="D14:D15"/>
    <mergeCell ref="E14:E15"/>
    <mergeCell ref="H14:I14"/>
    <mergeCell ref="J14:L15"/>
    <mergeCell ref="M14:M15"/>
    <mergeCell ref="N14:N15"/>
    <mergeCell ref="R16:T17"/>
    <mergeCell ref="U16:U17"/>
    <mergeCell ref="V16:V17"/>
    <mergeCell ref="W8:W13"/>
    <mergeCell ref="X8:X13"/>
    <mergeCell ref="H9:I9"/>
    <mergeCell ref="H10:I10"/>
    <mergeCell ref="H11:I11"/>
    <mergeCell ref="H12:I12"/>
    <mergeCell ref="H13:I13"/>
    <mergeCell ref="R14:T15"/>
    <mergeCell ref="U14:U15"/>
    <mergeCell ref="V14:V15"/>
    <mergeCell ref="W14:W15"/>
    <mergeCell ref="X14:X15"/>
    <mergeCell ref="H15:I15"/>
    <mergeCell ref="C8:C13"/>
    <mergeCell ref="D8:E13"/>
    <mergeCell ref="H8:I8"/>
    <mergeCell ref="J8:K13"/>
    <mergeCell ref="L8:L13"/>
    <mergeCell ref="M8:N13"/>
    <mergeCell ref="R2:R7"/>
    <mergeCell ref="S2:S7"/>
    <mergeCell ref="T2:V7"/>
    <mergeCell ref="R8:S13"/>
    <mergeCell ref="T8:T13"/>
    <mergeCell ref="U8:V13"/>
    <mergeCell ref="W2:W7"/>
    <mergeCell ref="X2:X7"/>
    <mergeCell ref="F3:G3"/>
    <mergeCell ref="F4:G4"/>
    <mergeCell ref="F5:G5"/>
    <mergeCell ref="F6:G6"/>
    <mergeCell ref="F7:G7"/>
    <mergeCell ref="B2:B7"/>
    <mergeCell ref="C2:E7"/>
    <mergeCell ref="F2:G2"/>
    <mergeCell ref="J2:J7"/>
    <mergeCell ref="K2:K7"/>
    <mergeCell ref="L2:N7"/>
  </mergeCells>
  <phoneticPr fontId="4" type="noConversion"/>
  <pageMargins left="0.7" right="0.7" top="0.75" bottom="0.75" header="0.3" footer="0.3"/>
  <pageSetup scale="3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Freeday Prefs</vt:lpstr>
      <vt:lpstr>Free Day Schedule Broken up</vt:lpstr>
      <vt:lpstr>Older Camp A</vt:lpstr>
      <vt:lpstr>Open Activities</vt:lpstr>
      <vt:lpstr>A Day</vt:lpstr>
      <vt:lpstr>B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2020-06-15T19:38:36Z</cp:lastPrinted>
  <dcterms:created xsi:type="dcterms:W3CDTF">2020-06-12T03:05:08Z</dcterms:created>
  <dcterms:modified xsi:type="dcterms:W3CDTF">2020-09-19T21:26:18Z</dcterms:modified>
</cp:coreProperties>
</file>