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CCU\NCCU Sophomore Year\NCCU 1st semester\"/>
    </mc:Choice>
  </mc:AlternateContent>
  <xr:revisionPtr revIDLastSave="0" documentId="13_ncr:1_{AD37D628-78E0-46E7-A444-905B1F0C8004}" xr6:coauthVersionLast="47" xr6:coauthVersionMax="47" xr10:uidLastSave="{00000000-0000-0000-0000-000000000000}"/>
  <bookViews>
    <workbookView xWindow="-110" yWindow="-110" windowWidth="19420" windowHeight="10420" xr2:uid="{60C2E2F6-AD98-4042-9BF5-DA3DB7B4AD4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3" i="1"/>
  <c r="C22" i="1"/>
  <c r="B23" i="1"/>
  <c r="B22" i="1"/>
  <c r="K9" i="1"/>
  <c r="K2" i="1"/>
  <c r="H17" i="1"/>
  <c r="D17" i="1"/>
  <c r="C17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10" i="1"/>
  <c r="K11" i="1"/>
  <c r="K12" i="1"/>
  <c r="K13" i="1"/>
  <c r="K14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<sst xmlns="http://schemas.openxmlformats.org/spreadsheetml/2006/main" count="36" uniqueCount="36">
  <si>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</si>
  <si>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</si>
  <si>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</si>
  <si>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</si>
  <si>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</si>
  <si>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</si>
  <si>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</si>
  <si>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</si>
  <si>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</si>
  <si>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</si>
  <si>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</si>
  <si>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</si>
  <si>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</si>
  <si>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</si>
  <si>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</si>
  <si>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</si>
  <si>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</si>
  <si>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</si>
  <si>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</si>
  <si>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</si>
  <si>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</si>
  <si>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</si>
  <si>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</si>
  <si>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</si>
  <si>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</si>
  <si>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</si>
  <si>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</si>
  <si>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</si>
  <si>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</si>
  <si>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</si>
  <si>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</si>
  <si>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Q1: Exam_Average</t>
  </si>
  <si>
    <t>Data for pie chart</t>
  </si>
  <si>
    <t>Grade</t>
  </si>
  <si>
    <t>Frequency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</si>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</sst>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Calibri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  <font>
      <sz val="7"/>
      <color rgb="FF333333"/>
      <name val="Open Sans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6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Students' overall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A-4DFF-A2CE-45AD24BE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471743"/>
        <c:axId val="493721887"/>
      </c:barChart>
      <c:catAx>
        <c:axId val="51947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21887"/>
        <c:crosses val="autoZero"/>
        <c:auto val="1"/>
        <c:lblAlgn val="ctr"/>
        <c:lblOffset val="100"/>
        <c:noMultiLvlLbl val="0"/>
      </c:catAx>
      <c:valAx>
        <c:axId val="4937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7174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Students' overall scores</a:t>
            </a:r>
            <a:endParaRPr lang="en-US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工作表1!$C$21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工作表1!$B$22:$B$23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工作表1!$C$22:$C$23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8-4C63-94E6-5853F9C8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24</xdr:row>
      <xdr:rowOff>28575</xdr:rowOff>
    </xdr:from>
    <xdr:to>
      <xdr:col>10</xdr:col>
      <xdr:colOff>1244600</xdr:colOff>
      <xdr:row>38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005C2-4353-438E-A821-5B7BDE293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1282700</xdr:colOff>
      <xdr:row>15</xdr:row>
      <xdr:rowOff>196849</xdr:rowOff>
    </xdr:from>
    <xdr:to>
      <xdr:col>13</xdr:col>
      <xdr:colOff>152400</xdr:colOff>
      <xdr:row>27</xdr:row>
      <xdr:rowOff>22224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149B51A-C402-4631-B52E-CBE649536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Q33"/>
  <sheetViews>
    <sheetView tabSelected="1" topLeftCell="C24" workbookViewId="0">
      <selection activeCell="N20" sqref="N20"/>
    </sheetView>
  </sheetViews>
  <sheetFormatPr defaultRowHeight="15.5"/>
  <cols>
    <col min="3" max="4" width="13" bestFit="1" customWidth="1"/>
    <col min="8" max="8" width="16.1640625" customWidth="1"/>
    <col min="10" max="10" width="15.58203125" customWidth="1"/>
    <col min="11" max="11" width="16.25" customWidth="1"/>
    <col min="12" max="12" width="18.75" customWidth="1"/>
  </cols>
  <sheetData>
    <row r="1" spans="1:17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4" t="s">
        <v>31</v>
      </c>
      <c r="I1" s="13" t="s">
        <v>21</v>
      </c>
      <c r="J1" s="14" t="s">
        <v>22</v>
      </c>
      <c r="K1" s="14" t="s">
        <v>23</v>
      </c>
      <c r="L1" s="14" t="s">
        <v>24</v>
      </c>
      <c r="P1" s="7"/>
      <c r="Q1" s="7"/>
    </row>
    <row r="2" spans="1:17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 s="5">
        <f>10%*SUM(C2:G2)+50%*I2</f>
        <v>91.7</v>
      </c>
      <c r="K2" s="5" t="str">
        <f>_xlfn.IFS(AND($J$2:$J$15&gt;=90,$J$2:$J$15&lt;=100),"A",AND($J$2:$J$15&gt;=80,$J$2:$J$15&lt;=89),"B",AND($J$2:$J$15&gt;=70,$J$2:$J$15&lt;=79),"C",AND($J$2:$J$15&gt;=60,$J$2:$J$15&lt;=69),"D",AND($J$2:$J$15&gt;=0,$J$2:$J$15&lt;=59),"F")</f>
        <v>A</v>
      </c>
      <c r="L2" s="5" t="str">
        <f>_xlfn.IFS(AND($J$2:$J$15&gt;=0,$J$2:$J$15&lt;=59),"FAIL",AND($J$2:$J$15&gt;=60,$J$2:$J$15&lt;=100),"PASS")</f>
        <v>PASS</v>
      </c>
      <c r="P2" s="5"/>
      <c r="Q2" s="5"/>
    </row>
    <row r="3" spans="1:17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 s="5">
        <f t="shared" ref="J3:J15" si="1">10%*SUM(C3:G3)+50%*I3</f>
        <v>90</v>
      </c>
      <c r="K3" s="5" t="str">
        <f t="shared" ref="K3:K15" si="2">_xlfn.IFS(AND($J$2:$J$15&gt;=90,$J$2:$J$15&lt;=100),"A",AND($J$2:$J$15&gt;=80,$J$2:$J$15&lt;=89),"B",AND($J$2:$J$15&gt;=70,$J$2:$J$15&lt;=79),"C",AND($J$2:$J$15&gt;=60,$J$2:$J$15&lt;=69),"D",AND($J$2:$J$15&gt;=0,$J$2:$J$15&lt;=59),"F")</f>
        <v>A</v>
      </c>
      <c r="L3" s="5" t="str">
        <f t="shared" ref="L3:L15" si="3">_xlfn.IFS(AND($J$2:$J$15&gt;=0,$J$2:$J$15&lt;=59),"FAIL",AND($J$2:$J$15&gt;=60,$J$2:$J$15&lt;=100),"PASS")</f>
        <v>PASS</v>
      </c>
      <c r="P3" s="5"/>
      <c r="Q3" s="5"/>
    </row>
    <row r="4" spans="1:17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5">
        <f t="shared" si="1"/>
        <v>81.2</v>
      </c>
      <c r="K4" s="5" t="str">
        <f t="shared" si="2"/>
        <v>B</v>
      </c>
      <c r="L4" s="5" t="str">
        <f t="shared" si="3"/>
        <v>PASS</v>
      </c>
      <c r="P4" s="5"/>
      <c r="Q4" s="5"/>
    </row>
    <row r="5" spans="1:17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5">
        <f t="shared" si="1"/>
        <v>80.800000000000011</v>
      </c>
      <c r="K5" s="5" t="str">
        <f t="shared" si="2"/>
        <v>B</v>
      </c>
      <c r="L5" s="5" t="str">
        <f t="shared" si="3"/>
        <v>PASS</v>
      </c>
      <c r="P5" s="5"/>
      <c r="Q5" s="5"/>
    </row>
    <row r="6" spans="1:17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5">
        <f t="shared" si="1"/>
        <v>84.7</v>
      </c>
      <c r="K6" s="5" t="str">
        <f t="shared" si="2"/>
        <v>B</v>
      </c>
      <c r="L6" s="5" t="str">
        <f t="shared" si="3"/>
        <v>PASS</v>
      </c>
      <c r="P6" s="5"/>
      <c r="Q6" s="5"/>
    </row>
    <row r="7" spans="1:17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5">
        <f t="shared" si="1"/>
        <v>80.800000000000011</v>
      </c>
      <c r="K7" s="5" t="str">
        <f t="shared" si="2"/>
        <v>B</v>
      </c>
      <c r="L7" s="5" t="str">
        <f t="shared" si="3"/>
        <v>PASS</v>
      </c>
      <c r="P7" s="5"/>
      <c r="Q7" s="5"/>
    </row>
    <row r="8" spans="1:17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5">
        <f t="shared" si="1"/>
        <v>77.900000000000006</v>
      </c>
      <c r="K8" s="5" t="str">
        <f t="shared" si="2"/>
        <v>C</v>
      </c>
      <c r="L8" s="5" t="str">
        <f t="shared" si="3"/>
        <v>PASS</v>
      </c>
      <c r="P8" s="5"/>
      <c r="Q8" s="5"/>
    </row>
    <row r="9" spans="1:17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5">
        <f t="shared" si="1"/>
        <v>74.2</v>
      </c>
      <c r="K9" s="5" t="str">
        <f>_xlfn.IFS(AND($J$2:$J$15&gt;=90,$J$2:$J$15&lt;=100),"A",AND($J$2:$J$15&gt;=80,$J$2:$J$15&lt;=89),"B",AND($J$2:$J$15&gt;=70,$J$2:$J$15&lt;=79),"C",AND($J$2:$J$15&gt;=60,$J$2:$J$15&lt;=69),"D",AND($J$2:$J$15&gt;=0,$J$2:$J$15&lt;=59),"F")</f>
        <v>C</v>
      </c>
      <c r="L9" s="5" t="str">
        <f t="shared" si="3"/>
        <v>PASS</v>
      </c>
      <c r="P9" s="5"/>
      <c r="Q9" s="5"/>
    </row>
    <row r="10" spans="1:17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5">
        <f t="shared" si="1"/>
        <v>75.2</v>
      </c>
      <c r="K10" s="5" t="str">
        <f t="shared" si="2"/>
        <v>C</v>
      </c>
      <c r="L10" s="5" t="str">
        <f t="shared" si="3"/>
        <v>PASS</v>
      </c>
      <c r="P10" s="5"/>
      <c r="Q10" s="5"/>
    </row>
    <row r="11" spans="1:17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5">
        <f t="shared" si="1"/>
        <v>77.599999999999994</v>
      </c>
      <c r="K11" s="5" t="str">
        <f t="shared" si="2"/>
        <v>C</v>
      </c>
      <c r="L11" s="5" t="str">
        <f t="shared" si="3"/>
        <v>PASS</v>
      </c>
      <c r="P11" s="5"/>
      <c r="Q11" s="5"/>
    </row>
    <row r="12" spans="1:17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 s="5">
        <f t="shared" si="1"/>
        <v>80.599999999999994</v>
      </c>
      <c r="K12" s="5" t="str">
        <f t="shared" si="2"/>
        <v>B</v>
      </c>
      <c r="L12" s="5" t="str">
        <f t="shared" si="3"/>
        <v>PASS</v>
      </c>
      <c r="P12" s="5"/>
      <c r="Q12" s="5"/>
    </row>
    <row r="13" spans="1:17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5">
        <f t="shared" si="1"/>
        <v>59</v>
      </c>
      <c r="K13" s="5" t="str">
        <f t="shared" si="2"/>
        <v>F</v>
      </c>
      <c r="L13" s="5" t="str">
        <f t="shared" si="3"/>
        <v>FAIL</v>
      </c>
      <c r="P13" s="5"/>
      <c r="Q13" s="5"/>
    </row>
    <row r="14" spans="1:17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5">
        <f t="shared" si="1"/>
        <v>66.900000000000006</v>
      </c>
      <c r="K14" s="5" t="str">
        <f t="shared" si="2"/>
        <v>D</v>
      </c>
      <c r="L14" s="5" t="str">
        <f t="shared" si="3"/>
        <v>PASS</v>
      </c>
      <c r="P14" s="5"/>
      <c r="Q14" s="5"/>
    </row>
    <row r="15" spans="1:17">
      <c r="A15" s="13">
        <v>14</v>
      </c>
      <c r="B15" s="13" t="s">
        <v>13</v>
      </c>
      <c r="C15" s="13">
        <v>59</v>
      </c>
      <c r="D15" s="13">
        <v>77</v>
      </c>
      <c r="E15" s="13">
        <v>71</v>
      </c>
      <c r="F15" s="13">
        <v>45</v>
      </c>
      <c r="G15" s="13">
        <v>34</v>
      </c>
      <c r="H15" s="13">
        <f t="shared" si="0"/>
        <v>57.2</v>
      </c>
      <c r="I15" s="13">
        <v>54</v>
      </c>
      <c r="J15" s="15">
        <f t="shared" si="1"/>
        <v>55.6</v>
      </c>
      <c r="K15" s="15" t="str">
        <f t="shared" si="2"/>
        <v>F</v>
      </c>
      <c r="L15" s="15" t="str">
        <f t="shared" si="3"/>
        <v>FAIL</v>
      </c>
      <c r="P15" s="5"/>
      <c r="Q15" s="5"/>
    </row>
    <row r="16" spans="1:17">
      <c r="C16" s="3" t="s">
        <v>26</v>
      </c>
      <c r="D16" s="3" t="s">
        <v>27</v>
      </c>
      <c r="H16" s="3" t="s">
        <v>28</v>
      </c>
      <c r="J16" s="3" t="s">
        <v>25</v>
      </c>
      <c r="L16" s="3" t="s">
        <v>30</v>
      </c>
    </row>
    <row r="17" spans="1:10">
      <c r="C17" s="5">
        <f>LARGE(C2:C15,1)</f>
        <v>98</v>
      </c>
      <c r="D17" s="5">
        <f>LARGE(D2:D15,2)</f>
        <v>92</v>
      </c>
      <c r="E17" s="4"/>
      <c r="H17" s="1">
        <f>COUNTIF(H2:H15,"&lt;80")</f>
        <v>8</v>
      </c>
      <c r="J17" s="6">
        <f>AVERAGE(J2:J15)</f>
        <v>76.871428571428581</v>
      </c>
    </row>
    <row r="18" spans="1:10">
      <c r="G18" s="4"/>
    </row>
    <row r="19" spans="1:10">
      <c r="A19" s="1"/>
      <c r="B19" s="7"/>
    </row>
    <row r="20" spans="1:10">
      <c r="A20" s="1"/>
      <c r="B20" s="10" t="s">
        <v>32</v>
      </c>
      <c r="C20" s="10"/>
    </row>
    <row r="21" spans="1:10">
      <c r="A21" s="1"/>
      <c r="B21" s="11" t="s">
        <v>33</v>
      </c>
      <c r="C21" s="12" t="s">
        <v>34</v>
      </c>
    </row>
    <row r="22" spans="1:10">
      <c r="A22" s="1"/>
      <c r="B22" s="8" t="str">
        <f>L2</f>
        <v>PASS</v>
      </c>
      <c r="C22" s="9">
        <f>COUNTIF(L2:L15,"PASS")</f>
        <v>12</v>
      </c>
    </row>
    <row r="23" spans="1:10">
      <c r="A23" s="1"/>
      <c r="B23" s="8" t="str">
        <f>L13</f>
        <v>FAIL</v>
      </c>
      <c r="C23" s="9">
        <f>COUNTIF(L2:L15,"FAIL")</f>
        <v>2</v>
      </c>
    </row>
    <row r="24" spans="1:10">
      <c r="A24" s="1"/>
      <c r="B24" s="5"/>
      <c r="J24" s="3" t="s">
        <v>29</v>
      </c>
    </row>
    <row r="25" spans="1:10">
      <c r="A25" s="1"/>
      <c r="B25" s="11" t="s">
        <v>35</v>
      </c>
      <c r="C25" s="9">
        <f>SUM(C22:C23)</f>
        <v>14</v>
      </c>
    </row>
    <row r="26" spans="1:10">
      <c r="A26" s="1"/>
      <c r="B26" s="5"/>
    </row>
    <row r="27" spans="1:10">
      <c r="A27" s="1"/>
      <c r="B27" s="5"/>
    </row>
    <row r="28" spans="1:10">
      <c r="A28" s="1"/>
      <c r="B28" s="5"/>
    </row>
    <row r="29" spans="1:10">
      <c r="A29" s="1"/>
      <c r="B29" s="5"/>
    </row>
    <row r="30" spans="1:10">
      <c r="A30" s="1"/>
      <c r="B30" s="5"/>
    </row>
    <row r="31" spans="1:10">
      <c r="A31" s="1"/>
      <c r="B31" s="5"/>
    </row>
    <row r="32" spans="1:10">
      <c r="A32" s="1"/>
      <c r="B32" s="5"/>
    </row>
    <row r="33" spans="1:2">
      <c r="A33" s="1"/>
      <c r="B33" s="5"/>
    </row>
  </sheetData>
  <mergeCells count="1">
    <mergeCell ref="B20:C20"/>
  </mergeCells>
  <phoneticPr fontId="2" type="noConversion"/>
  <conditionalFormatting sqref="L2:L15">
    <cfRule type="cellIs" dxfId="17" priority="6" operator="equal">
      <formula>$L$2</formula>
    </cfRule>
    <cfRule type="cellIs" dxfId="16" priority="5" operator="equal">
      <formula>$L$13</formula>
    </cfRule>
  </conditionalFormatting>
  <conditionalFormatting sqref="Q2:Q15">
    <cfRule type="cellIs" dxfId="2" priority="1" operator="equal">
      <formula>$L$13</formula>
    </cfRule>
    <cfRule type="cellIs" dxfId="3" priority="2" operator="equal">
      <formula>$L$2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User</cp:lastModifiedBy>
  <dcterms:created xsi:type="dcterms:W3CDTF">2023-10-19T05:27:10Z</dcterms:created>
  <dcterms:modified xsi:type="dcterms:W3CDTF">2023-10-26T03:42:42Z</dcterms:modified>
</cp:coreProperties>
</file>