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hero\Downloads\"/>
    </mc:Choice>
  </mc:AlternateContent>
  <xr:revisionPtr revIDLastSave="0" documentId="8_{94ED2E7A-434B-4BF4-A6B6-E078961C32DF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definedNames>
    <definedName name="solver_adj" localSheetId="0" hidden="1">Sheet1!$D$2:$D$23</definedName>
    <definedName name="solver_adj" localSheetId="2" hidden="1">Sheet2!$C$2:$C$8</definedName>
    <definedName name="solver_adj" localSheetId="3" hidden="1">Sheet4!$E$3:$E$21</definedName>
    <definedName name="solver_adj" localSheetId="4" hidden="1">Sheet5!$C$21:$L$29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2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Sheet1!$D$2:$D$23</definedName>
    <definedName name="solver_lhs1" localSheetId="2" hidden="1">Sheet2!$C$2:$C$8</definedName>
    <definedName name="solver_lhs1" localSheetId="3" hidden="1">Sheet4!$C$3:$C$21</definedName>
    <definedName name="solver_lhs1" localSheetId="4" hidden="1">Sheet5!$C$21:$L$29</definedName>
    <definedName name="solver_lhs2" localSheetId="0" hidden="1">Sheet1!$I$2:$I$8</definedName>
    <definedName name="solver_lhs2" localSheetId="2" hidden="1">Sheet2!$H$2:$H$3</definedName>
    <definedName name="solver_lhs2" localSheetId="3" hidden="1">Sheet4!$G$3:$G$11</definedName>
    <definedName name="solver_lhs2" localSheetId="4" hidden="1">Sheet5!$C$21:$L$29</definedName>
    <definedName name="solver_lhs3" localSheetId="4" hidden="1">Sheet5!$N$21</definedName>
    <definedName name="solver_lhs4" localSheetId="4" hidden="1">Sheet5!$N$23:$N$27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2</definedName>
    <definedName name="solver_num" localSheetId="2" hidden="1">2</definedName>
    <definedName name="solver_num" localSheetId="3" hidden="1">2</definedName>
    <definedName name="solver_num" localSheetId="4" hidden="1">4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Sheet1!$F$2</definedName>
    <definedName name="solver_opt" localSheetId="2" hidden="1">Sheet2!$J$2</definedName>
    <definedName name="solver_opt" localSheetId="3" hidden="1">Sheet4!$K$2</definedName>
    <definedName name="solver_opt" localSheetId="4" hidden="1">Sheet5!$A$34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2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el1" localSheetId="0" hidden="1">5</definedName>
    <definedName name="solver_rel1" localSheetId="2" hidden="1">1</definedName>
    <definedName name="solver_rel1" localSheetId="3" hidden="1">3</definedName>
    <definedName name="solver_rel1" localSheetId="4" hidden="1">1</definedName>
    <definedName name="solver_rel2" localSheetId="0" hidden="1">2</definedName>
    <definedName name="solver_rel2" localSheetId="2" hidden="1">2</definedName>
    <definedName name="solver_rel2" localSheetId="3" hidden="1">1</definedName>
    <definedName name="solver_rel2" localSheetId="4" hidden="1">3</definedName>
    <definedName name="solver_rel3" localSheetId="4" hidden="1">2</definedName>
    <definedName name="solver_rel4" localSheetId="4" hidden="1">2</definedName>
    <definedName name="solver_rhs1" localSheetId="0" hidden="1">binary</definedName>
    <definedName name="solver_rhs1" localSheetId="2" hidden="1">Sheet2!$E$2:$E$8</definedName>
    <definedName name="solver_rhs1" localSheetId="3" hidden="1">Sheet4!$E$3:$E$21</definedName>
    <definedName name="solver_rhs1" localSheetId="4" hidden="1">Sheet5!$C$3:$L$11</definedName>
    <definedName name="solver_rhs2" localSheetId="0" hidden="1">Sheet1!$K$2:$K$8</definedName>
    <definedName name="solver_rhs2" localSheetId="2" hidden="1">0</definedName>
    <definedName name="solver_rhs2" localSheetId="3" hidden="1">0</definedName>
    <definedName name="solver_rhs2" localSheetId="4" hidden="1">0</definedName>
    <definedName name="solver_rhs3" localSheetId="4" hidden="1">Sheet5!$L$31</definedName>
    <definedName name="solver_rhs4" localSheetId="4" hidden="1">Sheet5!$E$31:$I$31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2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G6" i="4"/>
  <c r="G4" i="4"/>
  <c r="G3" i="4"/>
  <c r="K2" i="4"/>
  <c r="D31" i="5"/>
  <c r="E31" i="5"/>
  <c r="F31" i="5"/>
  <c r="G31" i="5"/>
  <c r="H31" i="5"/>
  <c r="I31" i="5"/>
  <c r="J31" i="5"/>
  <c r="K31" i="5"/>
  <c r="L31" i="5"/>
  <c r="C31" i="5"/>
  <c r="N29" i="5"/>
  <c r="N28" i="5"/>
  <c r="N27" i="5"/>
  <c r="N26" i="5"/>
  <c r="N25" i="5"/>
  <c r="N24" i="5"/>
  <c r="N23" i="5"/>
  <c r="N22" i="5"/>
  <c r="N21" i="5"/>
  <c r="A34" i="5" s="1"/>
  <c r="I10" i="4"/>
  <c r="I11" i="4"/>
  <c r="I2" i="4"/>
  <c r="I9" i="4"/>
  <c r="I8" i="4"/>
  <c r="I6" i="4"/>
  <c r="I4" i="4"/>
  <c r="I3" i="4"/>
  <c r="I7" i="4"/>
  <c r="F2" i="3"/>
  <c r="I8" i="3"/>
  <c r="I7" i="3"/>
  <c r="I6" i="3"/>
  <c r="I5" i="3"/>
  <c r="I4" i="3"/>
  <c r="I3" i="3"/>
  <c r="I2" i="3"/>
  <c r="H3" i="2"/>
  <c r="H2" i="2"/>
  <c r="J2" i="2"/>
  <c r="I14" i="4" l="1"/>
  <c r="I8" i="1"/>
  <c r="I7" i="1"/>
  <c r="I6" i="1"/>
  <c r="I5" i="1"/>
  <c r="I4" i="1"/>
  <c r="I3" i="1"/>
  <c r="I2" i="1"/>
  <c r="F2" i="1"/>
</calcChain>
</file>

<file path=xl/sharedStrings.xml><?xml version="1.0" encoding="utf-8"?>
<sst xmlns="http://schemas.openxmlformats.org/spreadsheetml/2006/main" count="342" uniqueCount="78">
  <si>
    <t>From</t>
  </si>
  <si>
    <t>To</t>
  </si>
  <si>
    <t>M</t>
  </si>
  <si>
    <t>F</t>
  </si>
  <si>
    <t xml:space="preserve">T </t>
  </si>
  <si>
    <t>C</t>
  </si>
  <si>
    <t xml:space="preserve">F </t>
  </si>
  <si>
    <t>T</t>
  </si>
  <si>
    <t>B</t>
  </si>
  <si>
    <t>H</t>
  </si>
  <si>
    <t>D</t>
  </si>
  <si>
    <t>Distance</t>
  </si>
  <si>
    <t>On Route</t>
  </si>
  <si>
    <t>Node</t>
  </si>
  <si>
    <t>Net Flow</t>
  </si>
  <si>
    <t>Outcome</t>
  </si>
  <si>
    <t>Step 1</t>
  </si>
  <si>
    <t>Step 2</t>
  </si>
  <si>
    <t>Enter the From-To Letters and Distances</t>
  </si>
  <si>
    <t>Designate the On Route Cells</t>
  </si>
  <si>
    <t>Step 3</t>
  </si>
  <si>
    <t>Use SUMPRODUCT function to find total distance (F2)</t>
  </si>
  <si>
    <t>Total</t>
  </si>
  <si>
    <t>Step 4</t>
  </si>
  <si>
    <t>List Nodes and formulas for net flow</t>
  </si>
  <si>
    <t>Step 5</t>
  </si>
  <si>
    <t>Enter targets for net flow (Column K)</t>
  </si>
  <si>
    <t>Step 6</t>
  </si>
  <si>
    <t>Run Solver; Target Cell Minimized, List Variable Cells, Constraints: I Col =K col, Variable Binary</t>
  </si>
  <si>
    <t>A</t>
  </si>
  <si>
    <t>Dec. var.</t>
  </si>
  <si>
    <t>&lt;=</t>
  </si>
  <si>
    <t>Obj. Fn.</t>
  </si>
  <si>
    <t>Nodes</t>
  </si>
  <si>
    <t>Mia</t>
  </si>
  <si>
    <t>CHA</t>
  </si>
  <si>
    <t>ATL</t>
  </si>
  <si>
    <t>NO</t>
  </si>
  <si>
    <t>RA</t>
  </si>
  <si>
    <t>NAS</t>
  </si>
  <si>
    <t>PITT</t>
  </si>
  <si>
    <t>STL</t>
  </si>
  <si>
    <t>WAS</t>
  </si>
  <si>
    <t>NY</t>
  </si>
  <si>
    <t>BOS</t>
  </si>
  <si>
    <t>MON</t>
  </si>
  <si>
    <t>HOU</t>
  </si>
  <si>
    <t>TOR</t>
  </si>
  <si>
    <t>SAM</t>
  </si>
  <si>
    <t>LR</t>
  </si>
  <si>
    <t>CHI</t>
  </si>
  <si>
    <t>KC</t>
  </si>
  <si>
    <t>DAL</t>
  </si>
  <si>
    <t>DUL</t>
  </si>
  <si>
    <t>OKC</t>
  </si>
  <si>
    <t>OM</t>
  </si>
  <si>
    <t>ELP</t>
  </si>
  <si>
    <t>WIN</t>
  </si>
  <si>
    <t>HEL</t>
  </si>
  <si>
    <t>DEN</t>
  </si>
  <si>
    <t>SFE</t>
  </si>
  <si>
    <t>PHX</t>
  </si>
  <si>
    <t>SLC</t>
  </si>
  <si>
    <t>LA</t>
  </si>
  <si>
    <t>LV</t>
  </si>
  <si>
    <t>SFR</t>
  </si>
  <si>
    <t>POR</t>
  </si>
  <si>
    <t>SEA</t>
  </si>
  <si>
    <t>CA</t>
  </si>
  <si>
    <t>VAN</t>
  </si>
  <si>
    <t>&gt;=</t>
  </si>
  <si>
    <t>NYC</t>
  </si>
  <si>
    <t>total mil</t>
  </si>
  <si>
    <t>miles</t>
  </si>
  <si>
    <t>obj fn</t>
  </si>
  <si>
    <t>Row sum</t>
  </si>
  <si>
    <t>column sum</t>
  </si>
  <si>
    <t>max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</si>
</sst>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Font="1"/>
    <xf numFmtId="0" fontId="0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sqref="A1:XFD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11</v>
      </c>
      <c r="D1" t="s">
        <v>12</v>
      </c>
      <c r="F1" t="s">
        <v>22</v>
      </c>
      <c r="H1" t="s">
        <v>13</v>
      </c>
      <c r="I1" t="s">
        <v>14</v>
      </c>
      <c r="K1" t="s">
        <v>15</v>
      </c>
    </row>
    <row r="2" spans="1:11" x14ac:dyDescent="0.25">
      <c r="A2" t="s">
        <v>2</v>
      </c>
      <c r="B2" t="s">
        <v>3</v>
      </c>
      <c r="C2">
        <v>11</v>
      </c>
      <c r="D2">
        <v>1</v>
      </c>
      <c r="F2">
        <f>SUMPRODUCT(C2:C23,D2:D23)</f>
        <v>72</v>
      </c>
      <c r="H2" t="s">
        <v>2</v>
      </c>
      <c r="I2">
        <f>D2+D3+D4-D5-D11-D12</f>
        <v>1</v>
      </c>
      <c r="K2">
        <v>1</v>
      </c>
    </row>
    <row r="3" spans="1:11" x14ac:dyDescent="0.25">
      <c r="A3" t="s">
        <v>2</v>
      </c>
      <c r="B3" t="s">
        <v>4</v>
      </c>
      <c r="C3">
        <v>8</v>
      </c>
      <c r="D3">
        <v>0</v>
      </c>
      <c r="H3" t="s">
        <v>3</v>
      </c>
      <c r="I3">
        <f>D5+D6+D7-D2-D8-D19</f>
        <v>0</v>
      </c>
      <c r="K3">
        <v>0</v>
      </c>
    </row>
    <row r="4" spans="1:11" x14ac:dyDescent="0.25">
      <c r="A4" t="s">
        <v>2</v>
      </c>
      <c r="B4" t="s">
        <v>5</v>
      </c>
      <c r="C4">
        <v>40</v>
      </c>
      <c r="D4">
        <v>0</v>
      </c>
      <c r="H4" t="s">
        <v>7</v>
      </c>
      <c r="I4">
        <f>D8+D9+D10+D11-D3-D6-D13-D16</f>
        <v>0</v>
      </c>
      <c r="K4">
        <v>0</v>
      </c>
    </row>
    <row r="5" spans="1:11" x14ac:dyDescent="0.25">
      <c r="A5" t="s">
        <v>6</v>
      </c>
      <c r="B5" t="s">
        <v>2</v>
      </c>
      <c r="C5">
        <v>11</v>
      </c>
      <c r="D5">
        <v>0</v>
      </c>
      <c r="H5" t="s">
        <v>5</v>
      </c>
      <c r="I5">
        <f>D12+D13+D14-D4-D10-D15</f>
        <v>0</v>
      </c>
      <c r="K5">
        <v>0</v>
      </c>
    </row>
    <row r="6" spans="1:11" x14ac:dyDescent="0.25">
      <c r="A6" t="s">
        <v>3</v>
      </c>
      <c r="B6" t="s">
        <v>7</v>
      </c>
      <c r="C6">
        <v>3</v>
      </c>
      <c r="D6">
        <v>0</v>
      </c>
      <c r="H6" t="s">
        <v>9</v>
      </c>
      <c r="I6">
        <f>D15+D16+D17+D18-D9-D14-D20-D23</f>
        <v>0</v>
      </c>
      <c r="K6">
        <v>0</v>
      </c>
    </row>
    <row r="7" spans="1:11" x14ac:dyDescent="0.25">
      <c r="A7" t="s">
        <v>3</v>
      </c>
      <c r="B7" t="s">
        <v>8</v>
      </c>
      <c r="C7">
        <v>46</v>
      </c>
      <c r="D7">
        <v>1</v>
      </c>
      <c r="H7" t="s">
        <v>8</v>
      </c>
      <c r="I7">
        <f>D19+D20+D21-D7-D17-D22</f>
        <v>0</v>
      </c>
      <c r="K7">
        <v>0</v>
      </c>
    </row>
    <row r="8" spans="1:11" x14ac:dyDescent="0.25">
      <c r="A8" t="s">
        <v>7</v>
      </c>
      <c r="B8" t="s">
        <v>3</v>
      </c>
      <c r="C8">
        <v>3</v>
      </c>
      <c r="D8">
        <v>0</v>
      </c>
      <c r="H8" t="s">
        <v>10</v>
      </c>
      <c r="I8">
        <f>D22+D23-D18-D21</f>
        <v>-1</v>
      </c>
      <c r="K8">
        <v>-1</v>
      </c>
    </row>
    <row r="9" spans="1:11" x14ac:dyDescent="0.25">
      <c r="A9" t="s">
        <v>7</v>
      </c>
      <c r="B9" t="s">
        <v>9</v>
      </c>
      <c r="C9">
        <v>31</v>
      </c>
      <c r="D9">
        <v>0</v>
      </c>
    </row>
    <row r="10" spans="1:11" x14ac:dyDescent="0.25">
      <c r="A10" t="s">
        <v>7</v>
      </c>
      <c r="B10" t="s">
        <v>5</v>
      </c>
      <c r="C10">
        <v>29</v>
      </c>
      <c r="D10">
        <v>0</v>
      </c>
    </row>
    <row r="11" spans="1:11" x14ac:dyDescent="0.25">
      <c r="A11" t="s">
        <v>7</v>
      </c>
      <c r="B11" t="s">
        <v>2</v>
      </c>
      <c r="C11">
        <v>8</v>
      </c>
      <c r="D11">
        <v>0</v>
      </c>
      <c r="G11" t="s">
        <v>16</v>
      </c>
      <c r="H11" t="s">
        <v>18</v>
      </c>
    </row>
    <row r="12" spans="1:11" x14ac:dyDescent="0.25">
      <c r="A12" t="s">
        <v>5</v>
      </c>
      <c r="B12" t="s">
        <v>2</v>
      </c>
      <c r="C12">
        <v>40</v>
      </c>
      <c r="D12">
        <v>0</v>
      </c>
      <c r="G12" t="s">
        <v>17</v>
      </c>
      <c r="H12" t="s">
        <v>19</v>
      </c>
    </row>
    <row r="13" spans="1:11" x14ac:dyDescent="0.25">
      <c r="A13" t="s">
        <v>5</v>
      </c>
      <c r="B13" t="s">
        <v>7</v>
      </c>
      <c r="C13">
        <v>29</v>
      </c>
      <c r="D13">
        <v>0</v>
      </c>
      <c r="G13" t="s">
        <v>20</v>
      </c>
      <c r="H13" t="s">
        <v>21</v>
      </c>
    </row>
    <row r="14" spans="1:11" x14ac:dyDescent="0.25">
      <c r="A14" t="s">
        <v>5</v>
      </c>
      <c r="B14" t="s">
        <v>9</v>
      </c>
      <c r="C14">
        <v>17</v>
      </c>
      <c r="D14">
        <v>0</v>
      </c>
      <c r="G14" t="s">
        <v>23</v>
      </c>
      <c r="H14" t="s">
        <v>24</v>
      </c>
    </row>
    <row r="15" spans="1:11" x14ac:dyDescent="0.25">
      <c r="A15" t="s">
        <v>9</v>
      </c>
      <c r="B15" t="s">
        <v>5</v>
      </c>
      <c r="C15">
        <v>17</v>
      </c>
      <c r="D15">
        <v>0</v>
      </c>
      <c r="G15" t="s">
        <v>25</v>
      </c>
      <c r="H15" t="s">
        <v>26</v>
      </c>
    </row>
    <row r="16" spans="1:11" x14ac:dyDescent="0.25">
      <c r="A16" t="s">
        <v>9</v>
      </c>
      <c r="B16" t="s">
        <v>7</v>
      </c>
      <c r="C16">
        <v>31</v>
      </c>
      <c r="D16">
        <v>0</v>
      </c>
      <c r="G16" t="s">
        <v>27</v>
      </c>
      <c r="H16" t="s">
        <v>28</v>
      </c>
    </row>
    <row r="17" spans="1:4" x14ac:dyDescent="0.25">
      <c r="A17" t="s">
        <v>9</v>
      </c>
      <c r="B17" t="s">
        <v>8</v>
      </c>
      <c r="C17">
        <v>40</v>
      </c>
      <c r="D17">
        <v>0</v>
      </c>
    </row>
    <row r="18" spans="1:4" x14ac:dyDescent="0.25">
      <c r="A18" t="s">
        <v>9</v>
      </c>
      <c r="B18" t="s">
        <v>10</v>
      </c>
      <c r="C18">
        <v>53</v>
      </c>
      <c r="D18">
        <v>0</v>
      </c>
    </row>
    <row r="19" spans="1:4" x14ac:dyDescent="0.25">
      <c r="A19" t="s">
        <v>8</v>
      </c>
      <c r="B19" t="s">
        <v>3</v>
      </c>
      <c r="C19">
        <v>46</v>
      </c>
      <c r="D19">
        <v>0</v>
      </c>
    </row>
    <row r="20" spans="1:4" x14ac:dyDescent="0.25">
      <c r="A20" t="s">
        <v>8</v>
      </c>
      <c r="B20" t="s">
        <v>9</v>
      </c>
      <c r="C20">
        <v>40</v>
      </c>
      <c r="D20">
        <v>0</v>
      </c>
    </row>
    <row r="21" spans="1:4" x14ac:dyDescent="0.25">
      <c r="A21" t="s">
        <v>8</v>
      </c>
      <c r="B21" t="s">
        <v>10</v>
      </c>
      <c r="C21">
        <v>15</v>
      </c>
      <c r="D21">
        <v>1</v>
      </c>
    </row>
    <row r="22" spans="1:4" x14ac:dyDescent="0.25">
      <c r="A22" t="s">
        <v>10</v>
      </c>
      <c r="B22" t="s">
        <v>8</v>
      </c>
      <c r="C22">
        <v>15</v>
      </c>
      <c r="D22">
        <v>0</v>
      </c>
    </row>
    <row r="23" spans="1:4" x14ac:dyDescent="0.25">
      <c r="A23" t="s">
        <v>10</v>
      </c>
      <c r="B23" t="s">
        <v>9</v>
      </c>
      <c r="C23">
        <v>53</v>
      </c>
      <c r="D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36F0-ECFA-4E92-8FE6-8BBB2D504855}">
  <dimension ref="A1:R37"/>
  <sheetViews>
    <sheetView topLeftCell="A14" zoomScale="89" zoomScaleNormal="89" workbookViewId="0">
      <selection activeCell="C2" sqref="C2:C3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11</v>
      </c>
      <c r="D1" t="s">
        <v>12</v>
      </c>
      <c r="F1" t="s">
        <v>22</v>
      </c>
      <c r="H1" t="s">
        <v>13</v>
      </c>
      <c r="I1" t="s">
        <v>14</v>
      </c>
      <c r="K1" t="s">
        <v>15</v>
      </c>
    </row>
    <row r="2" spans="1:18" x14ac:dyDescent="0.25">
      <c r="A2" t="s">
        <v>34</v>
      </c>
      <c r="B2" t="s">
        <v>50</v>
      </c>
      <c r="C2">
        <v>4</v>
      </c>
      <c r="D2">
        <v>1</v>
      </c>
      <c r="F2">
        <f>SUMPRODUCT(C2:C36,D2:D36)</f>
        <v>25</v>
      </c>
      <c r="H2" t="s">
        <v>34</v>
      </c>
      <c r="I2">
        <f>D2+D3+D4-D5-D11-D12</f>
        <v>1</v>
      </c>
      <c r="K2">
        <v>1</v>
      </c>
    </row>
    <row r="3" spans="1:18" x14ac:dyDescent="0.25">
      <c r="A3" t="s">
        <v>34</v>
      </c>
      <c r="B3" t="s">
        <v>36</v>
      </c>
      <c r="C3">
        <v>5</v>
      </c>
      <c r="D3">
        <v>0</v>
      </c>
      <c r="H3" t="s">
        <v>35</v>
      </c>
      <c r="I3">
        <f>D5+D6+D7-D2-D8-D19</f>
        <v>0</v>
      </c>
      <c r="K3">
        <v>0</v>
      </c>
    </row>
    <row r="4" spans="1:18" x14ac:dyDescent="0.25">
      <c r="A4" t="s">
        <v>34</v>
      </c>
      <c r="B4" t="s">
        <v>37</v>
      </c>
      <c r="C4">
        <v>6</v>
      </c>
      <c r="D4">
        <v>0</v>
      </c>
      <c r="H4" t="s">
        <v>36</v>
      </c>
      <c r="I4">
        <f>D8+D9+D10+D11-D3-D6-D13-D16</f>
        <v>0</v>
      </c>
      <c r="K4">
        <v>0</v>
      </c>
    </row>
    <row r="5" spans="1:18" x14ac:dyDescent="0.25">
      <c r="A5" t="s">
        <v>35</v>
      </c>
      <c r="B5" t="s">
        <v>38</v>
      </c>
      <c r="C5">
        <v>6</v>
      </c>
      <c r="D5">
        <v>0</v>
      </c>
      <c r="H5" t="s">
        <v>37</v>
      </c>
      <c r="I5">
        <f>D12+D13+D14-D4-D10-D15</f>
        <v>0</v>
      </c>
      <c r="K5">
        <v>0</v>
      </c>
      <c r="Q5" t="s">
        <v>16</v>
      </c>
      <c r="R5" t="s">
        <v>18</v>
      </c>
    </row>
    <row r="6" spans="1:18" x14ac:dyDescent="0.25">
      <c r="A6" t="s">
        <v>36</v>
      </c>
      <c r="B6" t="s">
        <v>39</v>
      </c>
      <c r="C6">
        <v>6</v>
      </c>
      <c r="D6">
        <v>0</v>
      </c>
      <c r="H6" t="s">
        <v>38</v>
      </c>
      <c r="I6">
        <f>D15+D16+D17+D18-D9-D14-D20-D23</f>
        <v>0</v>
      </c>
      <c r="K6">
        <v>0</v>
      </c>
      <c r="Q6" t="s">
        <v>17</v>
      </c>
      <c r="R6" t="s">
        <v>19</v>
      </c>
    </row>
    <row r="7" spans="1:18" x14ac:dyDescent="0.25">
      <c r="A7" t="s">
        <v>37</v>
      </c>
      <c r="B7" t="s">
        <v>46</v>
      </c>
      <c r="C7">
        <v>8</v>
      </c>
      <c r="D7">
        <v>1</v>
      </c>
      <c r="H7" t="s">
        <v>39</v>
      </c>
      <c r="I7">
        <f>D19+D20+D21-D7-D17-D22</f>
        <v>0</v>
      </c>
      <c r="K7">
        <v>0</v>
      </c>
      <c r="Q7" t="s">
        <v>20</v>
      </c>
      <c r="R7" t="s">
        <v>21</v>
      </c>
    </row>
    <row r="8" spans="1:18" x14ac:dyDescent="0.25">
      <c r="A8" t="s">
        <v>37</v>
      </c>
      <c r="B8" t="s">
        <v>49</v>
      </c>
      <c r="C8">
        <v>9</v>
      </c>
      <c r="D8">
        <v>0</v>
      </c>
      <c r="H8" t="s">
        <v>40</v>
      </c>
      <c r="I8">
        <f>D22+D23-D18-D21</f>
        <v>-1</v>
      </c>
      <c r="K8">
        <v>-1</v>
      </c>
      <c r="Q8" t="s">
        <v>23</v>
      </c>
      <c r="R8" t="s">
        <v>24</v>
      </c>
    </row>
    <row r="9" spans="1:18" x14ac:dyDescent="0.25">
      <c r="A9" t="s">
        <v>38</v>
      </c>
      <c r="B9" t="s">
        <v>40</v>
      </c>
      <c r="C9">
        <v>8</v>
      </c>
      <c r="D9">
        <v>0</v>
      </c>
      <c r="H9" t="s">
        <v>41</v>
      </c>
      <c r="I9">
        <v>0</v>
      </c>
      <c r="K9">
        <v>0</v>
      </c>
      <c r="Q9" t="s">
        <v>25</v>
      </c>
      <c r="R9" t="s">
        <v>26</v>
      </c>
    </row>
    <row r="10" spans="1:18" x14ac:dyDescent="0.25">
      <c r="A10" t="s">
        <v>38</v>
      </c>
      <c r="B10" t="s">
        <v>42</v>
      </c>
      <c r="C10">
        <v>8</v>
      </c>
      <c r="D10">
        <v>0</v>
      </c>
      <c r="H10" t="s">
        <v>42</v>
      </c>
      <c r="I10">
        <v>0</v>
      </c>
      <c r="K10">
        <v>0</v>
      </c>
      <c r="Q10" t="s">
        <v>27</v>
      </c>
      <c r="R10" t="s">
        <v>28</v>
      </c>
    </row>
    <row r="11" spans="1:18" x14ac:dyDescent="0.25">
      <c r="A11" t="s">
        <v>39</v>
      </c>
      <c r="B11" t="s">
        <v>41</v>
      </c>
      <c r="C11">
        <v>8</v>
      </c>
      <c r="D11">
        <v>0</v>
      </c>
      <c r="H11" t="s">
        <v>43</v>
      </c>
      <c r="I11">
        <v>0</v>
      </c>
      <c r="K11">
        <v>0</v>
      </c>
    </row>
    <row r="12" spans="1:18" x14ac:dyDescent="0.25">
      <c r="A12" t="s">
        <v>40</v>
      </c>
      <c r="B12" t="s">
        <v>47</v>
      </c>
      <c r="C12">
        <v>10</v>
      </c>
      <c r="D12">
        <v>0</v>
      </c>
      <c r="H12" t="s">
        <v>44</v>
      </c>
      <c r="I12">
        <v>0</v>
      </c>
      <c r="K12">
        <v>0</v>
      </c>
    </row>
    <row r="13" spans="1:18" x14ac:dyDescent="0.25">
      <c r="A13" t="s">
        <v>41</v>
      </c>
      <c r="B13" t="s">
        <v>50</v>
      </c>
      <c r="C13">
        <v>10</v>
      </c>
      <c r="D13">
        <v>0</v>
      </c>
      <c r="H13" t="s">
        <v>45</v>
      </c>
      <c r="I13">
        <v>0</v>
      </c>
      <c r="K13">
        <v>0</v>
      </c>
    </row>
    <row r="14" spans="1:18" x14ac:dyDescent="0.25">
      <c r="A14" t="s">
        <v>41</v>
      </c>
      <c r="B14" t="s">
        <v>51</v>
      </c>
      <c r="C14">
        <v>10</v>
      </c>
      <c r="D14">
        <v>0</v>
      </c>
      <c r="H14" t="s">
        <v>46</v>
      </c>
      <c r="I14">
        <v>0</v>
      </c>
      <c r="K14">
        <v>0</v>
      </c>
    </row>
    <row r="15" spans="1:18" x14ac:dyDescent="0.25">
      <c r="A15" t="s">
        <v>42</v>
      </c>
      <c r="B15" t="s">
        <v>43</v>
      </c>
      <c r="C15">
        <v>10</v>
      </c>
      <c r="D15">
        <v>0</v>
      </c>
      <c r="H15" t="s">
        <v>47</v>
      </c>
      <c r="I15">
        <v>0</v>
      </c>
      <c r="K15">
        <v>0</v>
      </c>
    </row>
    <row r="16" spans="1:18" x14ac:dyDescent="0.25">
      <c r="A16" t="s">
        <v>43</v>
      </c>
      <c r="B16" t="s">
        <v>44</v>
      </c>
      <c r="C16">
        <v>12</v>
      </c>
      <c r="D16">
        <v>0</v>
      </c>
      <c r="H16" t="s">
        <v>48</v>
      </c>
      <c r="I16">
        <v>0</v>
      </c>
      <c r="K16">
        <v>0</v>
      </c>
    </row>
    <row r="17" spans="1:11" x14ac:dyDescent="0.25">
      <c r="A17" t="s">
        <v>43</v>
      </c>
      <c r="B17" t="s">
        <v>45</v>
      </c>
      <c r="C17">
        <v>13</v>
      </c>
      <c r="D17">
        <v>0</v>
      </c>
      <c r="H17" t="s">
        <v>49</v>
      </c>
      <c r="I17">
        <v>0</v>
      </c>
      <c r="K17">
        <v>0</v>
      </c>
    </row>
    <row r="18" spans="1:11" x14ac:dyDescent="0.25">
      <c r="A18" t="s">
        <v>46</v>
      </c>
      <c r="B18" t="s">
        <v>52</v>
      </c>
      <c r="C18">
        <v>9</v>
      </c>
      <c r="D18">
        <v>0</v>
      </c>
      <c r="H18" t="s">
        <v>50</v>
      </c>
      <c r="I18">
        <v>0</v>
      </c>
      <c r="K18">
        <v>0</v>
      </c>
    </row>
    <row r="19" spans="1:11" x14ac:dyDescent="0.25">
      <c r="A19" t="s">
        <v>47</v>
      </c>
      <c r="B19" t="s">
        <v>48</v>
      </c>
      <c r="C19">
        <v>12</v>
      </c>
      <c r="D19">
        <v>0</v>
      </c>
      <c r="H19" t="s">
        <v>51</v>
      </c>
      <c r="I19">
        <v>0</v>
      </c>
      <c r="K19">
        <v>0</v>
      </c>
    </row>
    <row r="20" spans="1:11" x14ac:dyDescent="0.25">
      <c r="A20" t="s">
        <v>49</v>
      </c>
      <c r="B20" t="s">
        <v>54</v>
      </c>
      <c r="C20">
        <v>11</v>
      </c>
      <c r="D20">
        <v>0</v>
      </c>
      <c r="H20" t="s">
        <v>52</v>
      </c>
      <c r="I20">
        <v>0</v>
      </c>
      <c r="K20">
        <v>0</v>
      </c>
    </row>
    <row r="21" spans="1:11" x14ac:dyDescent="0.25">
      <c r="A21" t="s">
        <v>50</v>
      </c>
      <c r="B21" t="s">
        <v>53</v>
      </c>
      <c r="C21">
        <v>13</v>
      </c>
      <c r="D21">
        <v>1</v>
      </c>
      <c r="H21" t="s">
        <v>53</v>
      </c>
      <c r="I21">
        <v>0</v>
      </c>
      <c r="K21">
        <v>0</v>
      </c>
    </row>
    <row r="22" spans="1:11" x14ac:dyDescent="0.25">
      <c r="A22" t="s">
        <v>51</v>
      </c>
      <c r="B22" t="s">
        <v>55</v>
      </c>
      <c r="C22">
        <v>11</v>
      </c>
      <c r="D22">
        <v>0</v>
      </c>
      <c r="H22" t="s">
        <v>54</v>
      </c>
      <c r="I22">
        <v>0</v>
      </c>
      <c r="K22">
        <v>0</v>
      </c>
    </row>
    <row r="23" spans="1:11" x14ac:dyDescent="0.25">
      <c r="A23" t="s">
        <v>51</v>
      </c>
      <c r="B23" t="s">
        <v>59</v>
      </c>
      <c r="C23">
        <v>14</v>
      </c>
      <c r="D23">
        <v>0</v>
      </c>
      <c r="H23" t="s">
        <v>55</v>
      </c>
      <c r="I23">
        <v>0</v>
      </c>
      <c r="K23">
        <v>0</v>
      </c>
    </row>
    <row r="24" spans="1:11" x14ac:dyDescent="0.25">
      <c r="A24" t="s">
        <v>52</v>
      </c>
      <c r="B24" t="s">
        <v>56</v>
      </c>
      <c r="C24">
        <v>13</v>
      </c>
      <c r="D24">
        <v>0</v>
      </c>
      <c r="H24" t="s">
        <v>56</v>
      </c>
      <c r="I24">
        <v>0</v>
      </c>
      <c r="K24">
        <v>0</v>
      </c>
    </row>
    <row r="25" spans="1:11" x14ac:dyDescent="0.25">
      <c r="A25" t="s">
        <v>53</v>
      </c>
      <c r="B25" t="s">
        <v>57</v>
      </c>
      <c r="C25">
        <v>17</v>
      </c>
      <c r="D25">
        <v>0</v>
      </c>
      <c r="H25" t="s">
        <v>57</v>
      </c>
      <c r="I25">
        <v>0</v>
      </c>
      <c r="K25">
        <v>0</v>
      </c>
    </row>
    <row r="26" spans="1:11" x14ac:dyDescent="0.25">
      <c r="A26" t="s">
        <v>54</v>
      </c>
      <c r="B26" t="s">
        <v>60</v>
      </c>
      <c r="C26">
        <v>14</v>
      </c>
      <c r="D26">
        <v>0</v>
      </c>
      <c r="H26" t="s">
        <v>58</v>
      </c>
      <c r="I26">
        <v>0</v>
      </c>
      <c r="K26">
        <v>0</v>
      </c>
    </row>
    <row r="27" spans="1:11" x14ac:dyDescent="0.25">
      <c r="A27" t="s">
        <v>55</v>
      </c>
      <c r="B27" t="s">
        <v>58</v>
      </c>
      <c r="C27">
        <v>16</v>
      </c>
      <c r="D27">
        <v>0</v>
      </c>
      <c r="H27" t="s">
        <v>59</v>
      </c>
      <c r="I27">
        <v>0</v>
      </c>
      <c r="K27">
        <v>0</v>
      </c>
    </row>
    <row r="28" spans="1:11" x14ac:dyDescent="0.25">
      <c r="A28" t="s">
        <v>56</v>
      </c>
      <c r="B28" t="s">
        <v>63</v>
      </c>
      <c r="C28">
        <v>19</v>
      </c>
      <c r="D28">
        <v>0</v>
      </c>
      <c r="H28" t="s">
        <v>60</v>
      </c>
      <c r="I28">
        <v>0</v>
      </c>
      <c r="K28">
        <v>0</v>
      </c>
    </row>
    <row r="29" spans="1:11" x14ac:dyDescent="0.25">
      <c r="A29" t="s">
        <v>56</v>
      </c>
      <c r="B29" t="s">
        <v>61</v>
      </c>
      <c r="C29">
        <v>16</v>
      </c>
      <c r="D29">
        <v>0</v>
      </c>
      <c r="H29" t="s">
        <v>61</v>
      </c>
      <c r="I29">
        <v>0</v>
      </c>
      <c r="K29">
        <v>0</v>
      </c>
    </row>
    <row r="30" spans="1:11" x14ac:dyDescent="0.25">
      <c r="A30" t="s">
        <v>58</v>
      </c>
      <c r="B30" t="s">
        <v>68</v>
      </c>
      <c r="C30">
        <v>20</v>
      </c>
      <c r="D30">
        <v>0</v>
      </c>
      <c r="H30" t="s">
        <v>62</v>
      </c>
      <c r="I30">
        <v>0</v>
      </c>
      <c r="K30">
        <v>0</v>
      </c>
    </row>
    <row r="31" spans="1:11" x14ac:dyDescent="0.25">
      <c r="A31" t="s">
        <v>58</v>
      </c>
      <c r="B31" t="s">
        <v>67</v>
      </c>
      <c r="C31">
        <v>22</v>
      </c>
      <c r="D31">
        <v>0</v>
      </c>
      <c r="H31" t="s">
        <v>63</v>
      </c>
      <c r="I31">
        <v>0</v>
      </c>
      <c r="K31">
        <v>0</v>
      </c>
    </row>
    <row r="32" spans="1:11" x14ac:dyDescent="0.25">
      <c r="A32" t="s">
        <v>59</v>
      </c>
      <c r="B32" t="s">
        <v>62</v>
      </c>
      <c r="C32">
        <v>17</v>
      </c>
      <c r="D32">
        <v>0</v>
      </c>
      <c r="H32" t="s">
        <v>64</v>
      </c>
      <c r="I32">
        <v>0</v>
      </c>
      <c r="K32">
        <v>0</v>
      </c>
    </row>
    <row r="33" spans="1:11" x14ac:dyDescent="0.25">
      <c r="A33" t="s">
        <v>62</v>
      </c>
      <c r="B33" t="s">
        <v>65</v>
      </c>
      <c r="C33">
        <v>22</v>
      </c>
      <c r="D33">
        <v>0</v>
      </c>
      <c r="H33" t="s">
        <v>65</v>
      </c>
      <c r="I33">
        <v>0</v>
      </c>
      <c r="K33">
        <v>0</v>
      </c>
    </row>
    <row r="34" spans="1:11" x14ac:dyDescent="0.25">
      <c r="A34" t="s">
        <v>62</v>
      </c>
      <c r="B34" t="s">
        <v>66</v>
      </c>
      <c r="C34">
        <v>23</v>
      </c>
      <c r="D34">
        <v>0</v>
      </c>
      <c r="H34" t="s">
        <v>66</v>
      </c>
      <c r="I34">
        <v>0</v>
      </c>
      <c r="K34">
        <v>0</v>
      </c>
    </row>
    <row r="35" spans="1:11" x14ac:dyDescent="0.25">
      <c r="A35" t="s">
        <v>62</v>
      </c>
      <c r="B35" t="s">
        <v>64</v>
      </c>
      <c r="C35">
        <v>20</v>
      </c>
      <c r="D35">
        <v>0</v>
      </c>
      <c r="H35" t="s">
        <v>67</v>
      </c>
      <c r="I35">
        <v>0</v>
      </c>
      <c r="K35">
        <v>0</v>
      </c>
    </row>
    <row r="36" spans="1:11" x14ac:dyDescent="0.25">
      <c r="A36" t="s">
        <v>68</v>
      </c>
      <c r="B36" t="s">
        <v>69</v>
      </c>
      <c r="C36">
        <v>21</v>
      </c>
      <c r="D36">
        <v>0</v>
      </c>
      <c r="H36" t="s">
        <v>68</v>
      </c>
      <c r="I36">
        <v>0</v>
      </c>
      <c r="K36">
        <v>0</v>
      </c>
    </row>
    <row r="37" spans="1:11" x14ac:dyDescent="0.25">
      <c r="H37" t="s">
        <v>69</v>
      </c>
      <c r="I37">
        <v>0</v>
      </c>
      <c r="K37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9C51-EF51-47F3-9FB5-F3D0FC3D75BD}">
  <dimension ref="A1:J8"/>
  <sheetViews>
    <sheetView workbookViewId="0">
      <selection activeCell="H2" sqref="H2"/>
    </sheetView>
  </sheetViews>
  <sheetFormatPr defaultRowHeight="36" x14ac:dyDescent="0.55000000000000004"/>
  <cols>
    <col min="1" max="2" width="9.140625" style="1"/>
    <col min="3" max="3" width="20.85546875" style="1" bestFit="1" customWidth="1"/>
    <col min="4" max="6" width="9.140625" style="1"/>
    <col min="7" max="7" width="15.5703125" style="1" bestFit="1" customWidth="1"/>
    <col min="8" max="8" width="9.140625" style="1"/>
    <col min="9" max="9" width="9.140625" style="2"/>
    <col min="10" max="10" width="18.5703125" style="1" bestFit="1" customWidth="1"/>
    <col min="11" max="16384" width="9.140625" style="1"/>
  </cols>
  <sheetData>
    <row r="1" spans="1:10" x14ac:dyDescent="0.55000000000000004">
      <c r="C1" s="1" t="s">
        <v>30</v>
      </c>
      <c r="G1" s="1" t="s">
        <v>33</v>
      </c>
      <c r="J1" s="1" t="s">
        <v>32</v>
      </c>
    </row>
    <row r="2" spans="1:10" x14ac:dyDescent="0.55000000000000004">
      <c r="A2" s="1" t="s">
        <v>29</v>
      </c>
      <c r="B2" s="1" t="s">
        <v>8</v>
      </c>
      <c r="C2" s="1">
        <v>7</v>
      </c>
      <c r="D2" s="1" t="s">
        <v>31</v>
      </c>
      <c r="E2" s="1">
        <v>10</v>
      </c>
      <c r="G2" s="1" t="s">
        <v>8</v>
      </c>
      <c r="H2" s="1">
        <f>C2+C7-C5-C6</f>
        <v>0</v>
      </c>
      <c r="I2" s="2">
        <v>0</v>
      </c>
      <c r="J2" s="1">
        <f>SUM(C2:C4)</f>
        <v>22</v>
      </c>
    </row>
    <row r="3" spans="1:10" x14ac:dyDescent="0.55000000000000004">
      <c r="A3" s="1" t="s">
        <v>29</v>
      </c>
      <c r="B3" s="1" t="s">
        <v>5</v>
      </c>
      <c r="C3" s="1">
        <v>7</v>
      </c>
      <c r="D3" s="1" t="s">
        <v>31</v>
      </c>
      <c r="E3" s="1">
        <v>7</v>
      </c>
      <c r="G3" s="1" t="s">
        <v>5</v>
      </c>
      <c r="H3" s="1">
        <f>C3+C5-C7-C8</f>
        <v>0</v>
      </c>
      <c r="I3" s="2">
        <v>0</v>
      </c>
    </row>
    <row r="4" spans="1:10" x14ac:dyDescent="0.55000000000000004">
      <c r="A4" s="1" t="s">
        <v>29</v>
      </c>
      <c r="B4" s="1" t="s">
        <v>10</v>
      </c>
      <c r="C4" s="1">
        <v>8</v>
      </c>
      <c r="D4" s="1" t="s">
        <v>31</v>
      </c>
      <c r="E4" s="1">
        <v>8</v>
      </c>
    </row>
    <row r="5" spans="1:10" x14ac:dyDescent="0.55000000000000004">
      <c r="A5" s="1" t="s">
        <v>8</v>
      </c>
      <c r="B5" s="1" t="s">
        <v>5</v>
      </c>
      <c r="C5" s="1">
        <v>3</v>
      </c>
      <c r="D5" s="1" t="s">
        <v>31</v>
      </c>
      <c r="E5" s="1">
        <v>5</v>
      </c>
    </row>
    <row r="6" spans="1:10" x14ac:dyDescent="0.55000000000000004">
      <c r="A6" s="1" t="s">
        <v>8</v>
      </c>
      <c r="B6" s="1" t="s">
        <v>10</v>
      </c>
      <c r="C6" s="1">
        <v>4</v>
      </c>
      <c r="D6" s="1" t="s">
        <v>31</v>
      </c>
      <c r="E6" s="1">
        <v>4</v>
      </c>
    </row>
    <row r="7" spans="1:10" x14ac:dyDescent="0.55000000000000004">
      <c r="A7" s="1" t="s">
        <v>5</v>
      </c>
      <c r="B7" s="1" t="s">
        <v>8</v>
      </c>
      <c r="C7" s="1">
        <v>0</v>
      </c>
      <c r="D7" s="1" t="s">
        <v>31</v>
      </c>
      <c r="E7" s="1">
        <v>5</v>
      </c>
    </row>
    <row r="8" spans="1:10" x14ac:dyDescent="0.55000000000000004">
      <c r="A8" s="1" t="s">
        <v>5</v>
      </c>
      <c r="B8" s="1" t="s">
        <v>10</v>
      </c>
      <c r="C8" s="1">
        <v>10</v>
      </c>
      <c r="D8" s="1" t="s">
        <v>31</v>
      </c>
      <c r="E8" s="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805-ED30-4C7F-AF24-C8AEE48EF691}">
  <dimension ref="A1:K21"/>
  <sheetViews>
    <sheetView tabSelected="1" zoomScale="80" zoomScaleNormal="80" workbookViewId="0">
      <selection activeCell="K2" sqref="K2"/>
    </sheetView>
  </sheetViews>
  <sheetFormatPr defaultRowHeight="15" x14ac:dyDescent="0.25"/>
  <sheetData>
    <row r="1" spans="1:11" ht="36" x14ac:dyDescent="0.55000000000000004">
      <c r="A1" t="s">
        <v>0</v>
      </c>
      <c r="B1" t="s">
        <v>1</v>
      </c>
      <c r="C1" s="3"/>
      <c r="D1" s="1"/>
      <c r="E1" s="3" t="s">
        <v>30</v>
      </c>
      <c r="F1" s="3" t="s">
        <v>33</v>
      </c>
      <c r="G1" s="3"/>
      <c r="H1" s="4"/>
      <c r="I1" s="3" t="s">
        <v>73</v>
      </c>
      <c r="J1" s="3"/>
      <c r="K1" t="s">
        <v>74</v>
      </c>
    </row>
    <row r="2" spans="1:11" ht="36" x14ac:dyDescent="0.55000000000000004">
      <c r="C2" s="3"/>
      <c r="D2" s="1"/>
      <c r="E2" s="1"/>
      <c r="F2" s="3" t="s">
        <v>53</v>
      </c>
      <c r="G2" s="3"/>
      <c r="H2" s="4">
        <v>0</v>
      </c>
      <c r="I2" s="3">
        <f>SUM(C3:C6)</f>
        <v>14</v>
      </c>
      <c r="J2" s="3"/>
      <c r="K2">
        <f>SUM(E3:E6)</f>
        <v>12</v>
      </c>
    </row>
    <row r="3" spans="1:11" x14ac:dyDescent="0.25">
      <c r="A3" t="s">
        <v>53</v>
      </c>
      <c r="B3" t="s">
        <v>48</v>
      </c>
      <c r="C3" s="3">
        <v>3</v>
      </c>
      <c r="D3" s="3" t="s">
        <v>70</v>
      </c>
      <c r="E3" s="3">
        <v>3</v>
      </c>
      <c r="F3" s="3" t="s">
        <v>48</v>
      </c>
      <c r="G3" s="3">
        <f>E3-E7-E8</f>
        <v>0</v>
      </c>
      <c r="H3" s="4">
        <v>0</v>
      </c>
      <c r="I3" s="3">
        <f>SUM(C7:C8)</f>
        <v>7</v>
      </c>
      <c r="J3" s="3"/>
    </row>
    <row r="4" spans="1:11" x14ac:dyDescent="0.25">
      <c r="A4" t="s">
        <v>53</v>
      </c>
      <c r="B4" t="s">
        <v>47</v>
      </c>
      <c r="C4" s="3">
        <v>6</v>
      </c>
      <c r="D4" s="3" t="s">
        <v>70</v>
      </c>
      <c r="E4" s="3">
        <v>5</v>
      </c>
      <c r="F4" s="3" t="s">
        <v>47</v>
      </c>
      <c r="G4" s="3">
        <f>E4+E8+E12+E14-E9-E10</f>
        <v>0</v>
      </c>
      <c r="H4" s="4">
        <v>0</v>
      </c>
      <c r="I4" s="3">
        <f>SUM(C9:C10)</f>
        <v>5</v>
      </c>
      <c r="J4" s="3"/>
    </row>
    <row r="5" spans="1:11" x14ac:dyDescent="0.25">
      <c r="A5" t="s">
        <v>53</v>
      </c>
      <c r="B5" t="s">
        <v>55</v>
      </c>
      <c r="C5" s="3">
        <v>2</v>
      </c>
      <c r="D5" s="3" t="s">
        <v>70</v>
      </c>
      <c r="E5" s="3">
        <v>2</v>
      </c>
      <c r="F5" s="3"/>
      <c r="G5" s="3">
        <v>0</v>
      </c>
      <c r="H5" s="4"/>
      <c r="I5" s="3"/>
      <c r="J5" s="3"/>
    </row>
    <row r="6" spans="1:11" x14ac:dyDescent="0.25">
      <c r="A6" t="s">
        <v>53</v>
      </c>
      <c r="B6" t="s">
        <v>50</v>
      </c>
      <c r="C6" s="3">
        <v>3</v>
      </c>
      <c r="D6" s="3" t="s">
        <v>70</v>
      </c>
      <c r="E6" s="3">
        <v>2</v>
      </c>
      <c r="F6" s="3" t="s">
        <v>50</v>
      </c>
      <c r="G6" s="3">
        <f>E6+E11-E12-E13</f>
        <v>0</v>
      </c>
      <c r="H6" s="4">
        <v>0</v>
      </c>
      <c r="I6" s="3">
        <f>SUM(C12:C13)</f>
        <v>7</v>
      </c>
      <c r="J6" s="3"/>
    </row>
    <row r="7" spans="1:11" x14ac:dyDescent="0.25">
      <c r="A7" t="s">
        <v>48</v>
      </c>
      <c r="B7" t="s">
        <v>45</v>
      </c>
      <c r="C7" s="3">
        <v>5</v>
      </c>
      <c r="D7" s="3" t="s">
        <v>70</v>
      </c>
      <c r="E7" s="3">
        <v>3</v>
      </c>
      <c r="F7" s="3" t="s">
        <v>55</v>
      </c>
      <c r="G7" s="3">
        <f>E11</f>
        <v>0</v>
      </c>
      <c r="H7" s="4">
        <v>0</v>
      </c>
      <c r="I7" s="3">
        <f>SUM(C11)</f>
        <v>4</v>
      </c>
      <c r="J7" s="3"/>
    </row>
    <row r="8" spans="1:11" x14ac:dyDescent="0.25">
      <c r="A8" t="s">
        <v>48</v>
      </c>
      <c r="B8" t="s">
        <v>47</v>
      </c>
      <c r="C8" s="3">
        <v>2</v>
      </c>
      <c r="D8" s="3" t="s">
        <v>70</v>
      </c>
      <c r="E8" s="3">
        <v>0</v>
      </c>
      <c r="F8" s="3" t="s">
        <v>40</v>
      </c>
      <c r="G8" s="3">
        <f>E10+E13+E21-E16-E15-E14</f>
        <v>0</v>
      </c>
      <c r="H8" s="4">
        <v>0</v>
      </c>
      <c r="I8" s="3">
        <f>SUM(C14:C16)</f>
        <v>6</v>
      </c>
      <c r="J8" s="3"/>
    </row>
    <row r="9" spans="1:11" x14ac:dyDescent="0.25">
      <c r="A9" t="s">
        <v>47</v>
      </c>
      <c r="B9" t="s">
        <v>45</v>
      </c>
      <c r="C9" s="3">
        <v>3</v>
      </c>
      <c r="D9" s="3" t="s">
        <v>70</v>
      </c>
      <c r="E9" s="3">
        <v>3</v>
      </c>
      <c r="F9" s="3" t="s">
        <v>71</v>
      </c>
      <c r="G9" s="3">
        <f>E20+E17-E18</f>
        <v>0</v>
      </c>
      <c r="H9" s="4">
        <v>0</v>
      </c>
      <c r="I9" s="3">
        <f>SUM(C17:C18)</f>
        <v>5</v>
      </c>
      <c r="J9" s="3"/>
    </row>
    <row r="10" spans="1:11" ht="15.75" x14ac:dyDescent="0.25">
      <c r="A10" t="s">
        <v>47</v>
      </c>
      <c r="B10" t="s">
        <v>40</v>
      </c>
      <c r="C10" s="3">
        <v>2</v>
      </c>
      <c r="D10" s="3" t="s">
        <v>70</v>
      </c>
      <c r="E10" s="3">
        <v>2</v>
      </c>
      <c r="F10" s="3" t="s">
        <v>44</v>
      </c>
      <c r="G10" s="5">
        <f>E17-E19</f>
        <v>0</v>
      </c>
      <c r="H10" s="4">
        <v>0</v>
      </c>
      <c r="I10" s="3">
        <f>SUM(C19)</f>
        <v>2</v>
      </c>
    </row>
    <row r="11" spans="1:11" x14ac:dyDescent="0.25">
      <c r="A11" t="s">
        <v>55</v>
      </c>
      <c r="B11" t="s">
        <v>50</v>
      </c>
      <c r="C11" s="3">
        <v>4</v>
      </c>
      <c r="D11" s="3" t="s">
        <v>70</v>
      </c>
      <c r="E11" s="3">
        <v>0</v>
      </c>
      <c r="F11" s="3" t="s">
        <v>42</v>
      </c>
      <c r="G11" s="3">
        <f>E16-E20-E21</f>
        <v>0</v>
      </c>
      <c r="H11" s="4">
        <v>0</v>
      </c>
      <c r="I11" s="3">
        <f>SUM(C20:C21)</f>
        <v>4</v>
      </c>
    </row>
    <row r="12" spans="1:11" ht="36" x14ac:dyDescent="0.55000000000000004">
      <c r="A12" t="s">
        <v>50</v>
      </c>
      <c r="B12" t="s">
        <v>47</v>
      </c>
      <c r="C12" s="3">
        <v>4</v>
      </c>
      <c r="D12" s="3" t="s">
        <v>70</v>
      </c>
      <c r="E12" s="3">
        <v>0</v>
      </c>
      <c r="F12" s="3" t="s">
        <v>45</v>
      </c>
      <c r="G12" s="1"/>
      <c r="H12" s="4">
        <v>0</v>
      </c>
      <c r="I12" s="1"/>
    </row>
    <row r="13" spans="1:11" ht="36" x14ac:dyDescent="0.55000000000000004">
      <c r="A13" t="s">
        <v>50</v>
      </c>
      <c r="B13" t="s">
        <v>40</v>
      </c>
      <c r="C13" s="3">
        <v>3</v>
      </c>
      <c r="D13" s="3" t="s">
        <v>70</v>
      </c>
      <c r="E13" s="3">
        <v>2</v>
      </c>
      <c r="F13" s="1"/>
      <c r="G13" s="1"/>
      <c r="H13" s="2"/>
      <c r="I13" s="3" t="s">
        <v>72</v>
      </c>
    </row>
    <row r="14" spans="1:11" ht="36" x14ac:dyDescent="0.55000000000000004">
      <c r="A14" t="s">
        <v>40</v>
      </c>
      <c r="B14" t="s">
        <v>47</v>
      </c>
      <c r="C14" s="3">
        <v>2</v>
      </c>
      <c r="D14" s="3" t="s">
        <v>70</v>
      </c>
      <c r="E14" s="3">
        <v>0</v>
      </c>
      <c r="F14" s="1"/>
      <c r="G14" s="1"/>
      <c r="H14" s="2"/>
      <c r="I14" s="3">
        <f>SUM(I2:I11)</f>
        <v>54</v>
      </c>
    </row>
    <row r="15" spans="1:11" ht="36" x14ac:dyDescent="0.55000000000000004">
      <c r="A15" t="s">
        <v>40</v>
      </c>
      <c r="B15" t="s">
        <v>71</v>
      </c>
      <c r="C15" s="3">
        <v>2</v>
      </c>
      <c r="D15" s="3" t="s">
        <v>70</v>
      </c>
      <c r="E15" s="3">
        <v>2</v>
      </c>
      <c r="F15" s="1"/>
      <c r="G15" s="1"/>
      <c r="H15" s="2"/>
      <c r="I15" s="1"/>
    </row>
    <row r="16" spans="1:11" ht="36" x14ac:dyDescent="0.55000000000000004">
      <c r="A16" t="s">
        <v>40</v>
      </c>
      <c r="B16" t="s">
        <v>42</v>
      </c>
      <c r="C16" s="3">
        <v>2</v>
      </c>
      <c r="D16" s="3" t="s">
        <v>70</v>
      </c>
      <c r="E16" s="3">
        <v>2</v>
      </c>
      <c r="F16" s="1"/>
      <c r="G16" s="1"/>
      <c r="H16" s="2"/>
      <c r="I16" s="1"/>
    </row>
    <row r="17" spans="1:9" ht="36" x14ac:dyDescent="0.55000000000000004">
      <c r="A17" t="s">
        <v>71</v>
      </c>
      <c r="B17" t="s">
        <v>44</v>
      </c>
      <c r="C17" s="3">
        <v>2</v>
      </c>
      <c r="D17" s="3" t="s">
        <v>70</v>
      </c>
      <c r="E17" s="3">
        <v>0</v>
      </c>
      <c r="F17" s="1"/>
      <c r="G17" s="1"/>
      <c r="H17" s="2"/>
      <c r="I17" s="1"/>
    </row>
    <row r="18" spans="1:9" ht="36" x14ac:dyDescent="0.55000000000000004">
      <c r="A18" t="s">
        <v>71</v>
      </c>
      <c r="B18" t="s">
        <v>45</v>
      </c>
      <c r="C18" s="3">
        <v>3</v>
      </c>
      <c r="D18" s="3" t="s">
        <v>70</v>
      </c>
      <c r="E18" s="3">
        <v>2</v>
      </c>
      <c r="F18" s="1"/>
      <c r="G18" s="1"/>
      <c r="H18" s="2"/>
      <c r="I18" s="1"/>
    </row>
    <row r="19" spans="1:9" x14ac:dyDescent="0.25">
      <c r="A19" t="s">
        <v>44</v>
      </c>
      <c r="B19" t="s">
        <v>45</v>
      </c>
      <c r="C19" s="3">
        <v>2</v>
      </c>
      <c r="D19" s="3" t="s">
        <v>70</v>
      </c>
      <c r="E19" s="3">
        <v>0</v>
      </c>
    </row>
    <row r="20" spans="1:9" x14ac:dyDescent="0.25">
      <c r="A20" t="s">
        <v>42</v>
      </c>
      <c r="B20" t="s">
        <v>71</v>
      </c>
      <c r="C20" s="3">
        <v>2</v>
      </c>
      <c r="D20" s="3" t="s">
        <v>70</v>
      </c>
      <c r="E20" s="3">
        <v>2</v>
      </c>
    </row>
    <row r="21" spans="1:9" x14ac:dyDescent="0.25">
      <c r="A21" t="s">
        <v>42</v>
      </c>
      <c r="B21" t="s">
        <v>40</v>
      </c>
      <c r="C21" s="3">
        <v>2</v>
      </c>
      <c r="D21" s="3" t="s">
        <v>70</v>
      </c>
      <c r="E21" s="3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17A2-D22C-4446-B4EC-06EC4B848B54}">
  <dimension ref="A1:N34"/>
  <sheetViews>
    <sheetView topLeftCell="A9" zoomScale="70" zoomScaleNormal="70" workbookViewId="0">
      <selection activeCell="A34" sqref="A34"/>
    </sheetView>
  </sheetViews>
  <sheetFormatPr defaultRowHeight="15" x14ac:dyDescent="0.25"/>
  <sheetData>
    <row r="1" spans="1:12" ht="36" x14ac:dyDescent="0.55000000000000004">
      <c r="D1" s="3"/>
      <c r="E1" s="1"/>
      <c r="F1" s="1"/>
      <c r="G1" s="3" t="s">
        <v>1</v>
      </c>
    </row>
    <row r="2" spans="1:12" ht="32.25" customHeight="1" x14ac:dyDescent="0.25">
      <c r="C2" t="s">
        <v>48</v>
      </c>
      <c r="D2" t="s">
        <v>50</v>
      </c>
      <c r="E2" t="s">
        <v>45</v>
      </c>
      <c r="F2" t="s">
        <v>47</v>
      </c>
      <c r="G2" t="s">
        <v>40</v>
      </c>
      <c r="H2" t="s">
        <v>47</v>
      </c>
      <c r="I2" t="s">
        <v>71</v>
      </c>
      <c r="J2" t="s">
        <v>42</v>
      </c>
      <c r="K2" t="s">
        <v>44</v>
      </c>
      <c r="L2" t="s">
        <v>71</v>
      </c>
    </row>
    <row r="3" spans="1:12" ht="29.25" customHeight="1" x14ac:dyDescent="0.25">
      <c r="A3" t="s">
        <v>0</v>
      </c>
      <c r="B3" t="s">
        <v>53</v>
      </c>
      <c r="C3">
        <v>3</v>
      </c>
      <c r="D3">
        <v>3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ht="30" customHeight="1" x14ac:dyDescent="0.25">
      <c r="B4" t="s">
        <v>48</v>
      </c>
      <c r="C4">
        <v>0</v>
      </c>
      <c r="D4">
        <v>0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ht="29.25" customHeight="1" x14ac:dyDescent="0.25">
      <c r="B5" t="s">
        <v>47</v>
      </c>
      <c r="C5">
        <v>0</v>
      </c>
      <c r="D5">
        <v>0</v>
      </c>
      <c r="E5">
        <v>3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ht="29.25" customHeight="1" x14ac:dyDescent="0.25">
      <c r="B6" t="s">
        <v>55</v>
      </c>
      <c r="C6">
        <v>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ht="33" customHeight="1" x14ac:dyDescent="0.25">
      <c r="B7" t="s">
        <v>50</v>
      </c>
      <c r="C7">
        <v>0</v>
      </c>
      <c r="D7">
        <v>0</v>
      </c>
      <c r="E7">
        <v>0</v>
      </c>
      <c r="F7">
        <v>4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ht="27.75" customHeight="1" x14ac:dyDescent="0.25">
      <c r="B8" t="s">
        <v>40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2</v>
      </c>
      <c r="J8">
        <v>2</v>
      </c>
      <c r="K8">
        <v>0</v>
      </c>
      <c r="L8">
        <v>0</v>
      </c>
    </row>
    <row r="9" spans="1:12" ht="32.25" customHeight="1" x14ac:dyDescent="0.25">
      <c r="B9" t="s">
        <v>71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</row>
    <row r="10" spans="1:12" ht="27.75" customHeight="1" x14ac:dyDescent="0.25">
      <c r="B10" t="s">
        <v>44</v>
      </c>
      <c r="C10">
        <v>0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ht="29.25" customHeight="1" x14ac:dyDescent="0.25">
      <c r="B11" t="s">
        <v>42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2</v>
      </c>
      <c r="J11">
        <v>0</v>
      </c>
      <c r="K11">
        <v>0</v>
      </c>
      <c r="L11">
        <v>0</v>
      </c>
    </row>
    <row r="12" spans="1:12" ht="27.75" customHeight="1" x14ac:dyDescent="0.25"/>
    <row r="19" spans="1:14" ht="36" x14ac:dyDescent="0.55000000000000004">
      <c r="D19" s="3"/>
      <c r="E19" s="1"/>
      <c r="F19" s="1"/>
      <c r="G19" s="3" t="s">
        <v>1</v>
      </c>
      <c r="N19" t="s">
        <v>75</v>
      </c>
    </row>
    <row r="20" spans="1:14" x14ac:dyDescent="0.25">
      <c r="C20" t="s">
        <v>48</v>
      </c>
      <c r="D20" t="s">
        <v>50</v>
      </c>
      <c r="E20" t="s">
        <v>45</v>
      </c>
      <c r="F20" t="s">
        <v>47</v>
      </c>
      <c r="G20" t="s">
        <v>40</v>
      </c>
      <c r="H20" t="s">
        <v>47</v>
      </c>
      <c r="I20" t="s">
        <v>71</v>
      </c>
      <c r="J20" t="s">
        <v>42</v>
      </c>
      <c r="K20" t="s">
        <v>44</v>
      </c>
      <c r="L20" t="s">
        <v>71</v>
      </c>
    </row>
    <row r="21" spans="1:14" x14ac:dyDescent="0.25">
      <c r="A21" t="s">
        <v>0</v>
      </c>
      <c r="B2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f>SUM(C21:L21)</f>
        <v>0</v>
      </c>
    </row>
    <row r="22" spans="1:14" x14ac:dyDescent="0.25">
      <c r="B22" t="s">
        <v>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f t="shared" ref="N22:N29" si="0">SUM(C22:L22)</f>
        <v>0</v>
      </c>
    </row>
    <row r="23" spans="1:14" x14ac:dyDescent="0.25">
      <c r="B23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f t="shared" si="0"/>
        <v>0</v>
      </c>
    </row>
    <row r="24" spans="1:14" x14ac:dyDescent="0.25">
      <c r="B24" t="s">
        <v>55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f t="shared" si="0"/>
        <v>0</v>
      </c>
    </row>
    <row r="25" spans="1:14" x14ac:dyDescent="0.25">
      <c r="B25" t="s">
        <v>50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>
        <f t="shared" si="0"/>
        <v>0</v>
      </c>
    </row>
    <row r="26" spans="1:14" x14ac:dyDescent="0.25">
      <c r="B26" t="s">
        <v>40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f t="shared" si="0"/>
        <v>0</v>
      </c>
    </row>
    <row r="27" spans="1:14" x14ac:dyDescent="0.25">
      <c r="B27" t="s">
        <v>71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>
        <f t="shared" si="0"/>
        <v>0</v>
      </c>
    </row>
    <row r="28" spans="1:14" x14ac:dyDescent="0.25">
      <c r="B28" t="s">
        <v>44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f t="shared" si="0"/>
        <v>0</v>
      </c>
    </row>
    <row r="29" spans="1:14" x14ac:dyDescent="0.25">
      <c r="B29" t="s">
        <v>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f t="shared" si="0"/>
        <v>0</v>
      </c>
    </row>
    <row r="31" spans="1:14" x14ac:dyDescent="0.25">
      <c r="A31" t="s">
        <v>76</v>
      </c>
      <c r="C31">
        <f>SUM(C21:C29)</f>
        <v>0</v>
      </c>
      <c r="D31">
        <f t="shared" ref="D31:L31" si="1">SUM(D21:D29)</f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</row>
    <row r="33" spans="1:1" x14ac:dyDescent="0.25">
      <c r="A33" t="s">
        <v>77</v>
      </c>
    </row>
    <row r="34" spans="1:1" x14ac:dyDescent="0.25">
      <c r="A34">
        <f>N21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272E3A26B09E4D9ADEEB95A91CD34D" ma:contentTypeVersion="6" ma:contentTypeDescription="Create a new document." ma:contentTypeScope="" ma:versionID="0495529e62636e67af779fa071500d98">
  <xsd:schema xmlns:xsd="http://www.w3.org/2001/XMLSchema" xmlns:xs="http://www.w3.org/2001/XMLSchema" xmlns:p="http://schemas.microsoft.com/office/2006/metadata/properties" xmlns:ns3="beed74bc-5b96-441d-ac90-5b2cbdaeea70" targetNamespace="http://schemas.microsoft.com/office/2006/metadata/properties" ma:root="true" ma:fieldsID="5ec20840267a2c999bb38ed16b7eca43" ns3:_="">
    <xsd:import namespace="beed74bc-5b96-441d-ac90-5b2cbdaeea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d74bc-5b96-441d-ac90-5b2cbdaeea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226D6-33C0-4B32-B4A3-DB94FD6BB1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d74bc-5b96-441d-ac90-5b2cbdaeea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8A8A71-AD01-498C-AB94-CA246ACF3E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7969C5-327F-4492-878F-69DFD5195F08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  <ds:schemaRef ds:uri="beed74bc-5b96-441d-ac90-5b2cbdaeea70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>Defiance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Stuckey David</dc:creator>
  <cp:lastModifiedBy>Sherod B</cp:lastModifiedBy>
  <dcterms:created xsi:type="dcterms:W3CDTF">2020-09-14T15:46:55Z</dcterms:created>
  <dcterms:modified xsi:type="dcterms:W3CDTF">2023-04-13T18:26:10Z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0x010100F1272E3A26B09E4D9ADEEB95A91CD34D</vt:lpwstr>
  </property>
</Properties>
</file>