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/>
  <xr:revisionPtr revIDLastSave="0" documentId="13_ncr:1_{F5E6260F-743D-4C03-AB2B-47BE92BFD2E7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Tree Pricing" sheetId="1" r:id="rId1"/>
  </sheets>
  <definedNames>
    <definedName name="_xlnm._FilterDatabase" localSheetId="0" hidden="1">'Tree Pricing'!#REF!</definedName>
    <definedName name="_xlnm.Print_Titles" localSheetId="0">'Tree Pricing'!$1:$4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0" i="1" l="1"/>
  <c r="F67" i="1"/>
  <c r="F68" i="1" s="1"/>
  <c r="F69" i="1" s="1"/>
  <c r="F61" i="1" l="1"/>
  <c r="F60" i="1"/>
  <c r="F63" i="1"/>
  <c r="F54" i="1"/>
  <c r="F55" i="1" s="1"/>
  <c r="F56" i="1" s="1"/>
  <c r="F57" i="1" s="1"/>
  <c r="F58" i="1" s="1"/>
  <c r="F48" i="1"/>
  <c r="F49" i="1" s="1"/>
  <c r="F50" i="1" s="1"/>
  <c r="F51" i="1" s="1"/>
  <c r="F36" i="1"/>
  <c r="F37" i="1" s="1"/>
  <c r="F38" i="1" s="1"/>
  <c r="F39" i="1" s="1"/>
  <c r="F40" i="1" s="1"/>
  <c r="F41" i="1" s="1"/>
  <c r="F42" i="1" s="1"/>
  <c r="F43" i="1" s="1"/>
  <c r="F44" i="1" s="1"/>
  <c r="F32" i="1"/>
  <c r="F33" i="1" s="1"/>
  <c r="F24" i="1"/>
  <c r="F25" i="1" s="1"/>
  <c r="F26" i="1" s="1"/>
  <c r="F27" i="1" s="1"/>
  <c r="F28" i="1" s="1"/>
  <c r="F29" i="1" s="1"/>
  <c r="F30" i="1" s="1"/>
  <c r="F15" i="1"/>
  <c r="F14" i="1" s="1"/>
  <c r="F47" i="1" l="1"/>
  <c r="F16" i="1"/>
  <c r="F17" i="1" s="1"/>
  <c r="F18" i="1" s="1"/>
  <c r="F19" i="1" s="1"/>
  <c r="F20" i="1" s="1"/>
  <c r="F21" i="1" s="1"/>
  <c r="F22" i="1" s="1"/>
  <c r="G8" i="1"/>
  <c r="G28" i="1" l="1"/>
  <c r="G14" i="1" l="1"/>
  <c r="G19" i="1"/>
  <c r="G16" i="1"/>
  <c r="G12" i="1"/>
  <c r="G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FastGrowingTrees.com has these retailing at $39.95 plus $16.95 Shipping. </t>
        </r>
      </text>
    </comment>
    <comment ref="G3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FastGrowingTrees.com has 1-2 Foot Dougs retailing at $39.95 plus $16.95 shipping</t>
        </r>
      </text>
    </comment>
  </commentList>
</comments>
</file>

<file path=xl/sharedStrings.xml><?xml version="1.0" encoding="utf-8"?>
<sst xmlns="http://schemas.openxmlformats.org/spreadsheetml/2006/main" count="229" uniqueCount="116">
  <si>
    <t>Common Name</t>
  </si>
  <si>
    <t>Size</t>
  </si>
  <si>
    <t>Species</t>
  </si>
  <si>
    <t>Pinus Ponderosa</t>
  </si>
  <si>
    <t>Ponderosa Pine</t>
  </si>
  <si>
    <t>#Available</t>
  </si>
  <si>
    <t>Wholesale Price</t>
  </si>
  <si>
    <t>Suggested Retail</t>
  </si>
  <si>
    <t>Pinus Nigra</t>
  </si>
  <si>
    <t>Austrian Pine / Black Pine</t>
  </si>
  <si>
    <t>2-3 ft.</t>
  </si>
  <si>
    <t>3-4 ft.</t>
  </si>
  <si>
    <t>5-6 ft.</t>
  </si>
  <si>
    <t>4-5 ft.</t>
  </si>
  <si>
    <t>6-7 ft.</t>
  </si>
  <si>
    <t>Available 2019</t>
  </si>
  <si>
    <t>Pseudotsuga Menziesii</t>
  </si>
  <si>
    <t>Douglas Fir</t>
  </si>
  <si>
    <t>Your trees are reserved according to the date your order is placed--first come, first served.</t>
  </si>
  <si>
    <t>Order Acknowledgements</t>
  </si>
  <si>
    <t>Placing Your Order</t>
  </si>
  <si>
    <t>If tree availability changes prior to your ship date, we will update your order acknowledgement.</t>
  </si>
  <si>
    <t>Shipping Trees</t>
  </si>
  <si>
    <t>Terms and Conditions</t>
  </si>
  <si>
    <t>Otherwise, digging is scheduled to complete by April 1st and your trees will be shipped by then, FOB Omak, WA</t>
  </si>
  <si>
    <t>Your shipping &amp; handling charges will be in addition to your tree invoice.</t>
  </si>
  <si>
    <t>Payment Terms</t>
  </si>
  <si>
    <t>Orders under $75 must be pre-paid. OK Tree Corral requires a 25% deposit on orders over $75 for all new customers. Deposits may be sent</t>
  </si>
  <si>
    <t>Guarantee</t>
  </si>
  <si>
    <t>along with your signed Order Acknowledgement. Payment is accepted in cash or by check, including applicable sales tax.</t>
  </si>
  <si>
    <t>Our liability is limited to no more than the purchase price of the trees. There is no refund for freight charges.</t>
  </si>
  <si>
    <t>All tree nursery stock is sold "as is" without warranty, express or implied, a common practice throughout the nursery industry.</t>
  </si>
  <si>
    <t xml:space="preserve">Any claim must be made within 10 business days of receipt of trees. </t>
  </si>
  <si>
    <t xml:space="preserve">Balance is due upon receipt of invoice--Interest will be charged on past due accounts as follows: 1.5% monthly and 18% annual interest. </t>
  </si>
  <si>
    <t>1-2 ft.</t>
  </si>
  <si>
    <t>If you would like a specific ship date, please specify at the time of order. Weather permitting, we will accommodate you.</t>
  </si>
  <si>
    <t>Free Delivery in Okanogan County</t>
  </si>
  <si>
    <t>Conifers</t>
  </si>
  <si>
    <t>Local Trees--Okanogan Hardy</t>
  </si>
  <si>
    <t>Austrian / Black Pine</t>
  </si>
  <si>
    <t xml:space="preserve">After receiving your order, we will send you an 'order acknowledgment', based on existing plant availability during the current growing season.  </t>
  </si>
  <si>
    <t>8-9 ft.</t>
  </si>
  <si>
    <t>9-10 ft.</t>
  </si>
  <si>
    <t>10-11 ft.</t>
  </si>
  <si>
    <t>11-12 ft</t>
  </si>
  <si>
    <t>Prod#</t>
  </si>
  <si>
    <t>PN3-4</t>
  </si>
  <si>
    <t>PN4-5</t>
  </si>
  <si>
    <t>PN5-6</t>
  </si>
  <si>
    <t>PN6-7</t>
  </si>
  <si>
    <t>PN8-9</t>
  </si>
  <si>
    <t>PN9-10</t>
  </si>
  <si>
    <t>PN10-11</t>
  </si>
  <si>
    <t>PN11-12</t>
  </si>
  <si>
    <t>Scots Pine</t>
  </si>
  <si>
    <t>Pinus Sylvestris</t>
  </si>
  <si>
    <t>7-8 ft.</t>
  </si>
  <si>
    <t>11-12 ft.</t>
  </si>
  <si>
    <t>1, 2P*</t>
  </si>
  <si>
    <t>PS4-5</t>
  </si>
  <si>
    <t>PS5-6</t>
  </si>
  <si>
    <t>PS6-7</t>
  </si>
  <si>
    <t>PS7-8</t>
  </si>
  <si>
    <t>PS9-10</t>
  </si>
  <si>
    <t>PS8-9</t>
  </si>
  <si>
    <t>PS10-11</t>
  </si>
  <si>
    <t>PP9-10</t>
  </si>
  <si>
    <t>PP10-11</t>
  </si>
  <si>
    <t>PMG3-4</t>
  </si>
  <si>
    <t>PMG4-5</t>
  </si>
  <si>
    <t>PMG6-7</t>
  </si>
  <si>
    <t>PMG8-9</t>
  </si>
  <si>
    <t>PMG9-10</t>
  </si>
  <si>
    <t>PMG10-11</t>
  </si>
  <si>
    <t>PMG11-12</t>
  </si>
  <si>
    <t>PMG5-6</t>
  </si>
  <si>
    <t>PMG7-8</t>
  </si>
  <si>
    <t>1, 1P*</t>
  </si>
  <si>
    <t>1P*</t>
  </si>
  <si>
    <t>Corkbark Fir</t>
  </si>
  <si>
    <t>Abies Lasiocarpa Arizonica</t>
  </si>
  <si>
    <t>ALA3-4</t>
  </si>
  <si>
    <t>ALA4-5</t>
  </si>
  <si>
    <t>ALA5-6</t>
  </si>
  <si>
    <t>ALA6-7</t>
  </si>
  <si>
    <t>ALA7-8</t>
  </si>
  <si>
    <t>Colorado Blue Spruce</t>
  </si>
  <si>
    <t>Picea Pungens Glauca</t>
  </si>
  <si>
    <t>9-10 ft</t>
  </si>
  <si>
    <t>PPG6-7</t>
  </si>
  <si>
    <t>PPG7-8</t>
  </si>
  <si>
    <t>PPG10-11</t>
  </si>
  <si>
    <t>Picea Abies</t>
  </si>
  <si>
    <t>Engelmann Spruce</t>
  </si>
  <si>
    <t>5-6 ft</t>
  </si>
  <si>
    <t>Norway Spruce</t>
  </si>
  <si>
    <t>PE5-6</t>
  </si>
  <si>
    <t>Picea Engelmannii</t>
  </si>
  <si>
    <t>14-15 ft.</t>
  </si>
  <si>
    <t>PA11-12</t>
  </si>
  <si>
    <t>PA14-15</t>
  </si>
  <si>
    <t>Abies Lasiocarpa Ariz.</t>
  </si>
  <si>
    <t>You may place your order via phone, text, email or fax year 'round. For fax, please call first.</t>
  </si>
  <si>
    <t>Feel free to include your Purchase Order number, Item numbers and preferred delivery date(s) if desired.</t>
  </si>
  <si>
    <t>Available stock marked with a 'P*' indicates 'Park Grade' trees and carry a 10% discount. Though viable, they are less</t>
  </si>
  <si>
    <t>aesthetically pleasing to the eye. Please indicate if you would like Park Grade included on your order.</t>
  </si>
  <si>
    <t>***Park Grade Trees***</t>
  </si>
  <si>
    <t>Wholesale 2020-2021 Stock</t>
  </si>
  <si>
    <t>Populus Tremula</t>
  </si>
  <si>
    <t xml:space="preserve">European Aspen </t>
  </si>
  <si>
    <t>PT4-5</t>
  </si>
  <si>
    <t>European Aspen</t>
  </si>
  <si>
    <t>PT5-6</t>
  </si>
  <si>
    <t>PT6-7</t>
  </si>
  <si>
    <t>PT9-10</t>
  </si>
  <si>
    <t>Deciduous Trees -- Organic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</si>
</sst>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\$#,##0.00"/>
  </numFmts>
  <fonts count="23" x14ac:knownFonts="1">
    <font>
      <sz val="10"/>
      <name val="Trebuchet MS"/>
      <family val="2"/>
      <scheme val="minor"/>
    </font>
    <font>
      <sz val="8"/>
      <name val="Arial"/>
      <family val="2"/>
    </font>
    <font>
      <sz val="10"/>
      <name val="Trebuchet MS"/>
      <family val="2"/>
      <scheme val="minor"/>
    </font>
    <font>
      <sz val="10"/>
      <name val="Trebuchet MS"/>
      <family val="2"/>
      <scheme val="minor"/>
    </font>
    <font>
      <b/>
      <sz val="8"/>
      <color theme="0"/>
      <name val="Trebuchet MS"/>
      <family val="2"/>
      <scheme val="major"/>
    </font>
    <font>
      <sz val="10"/>
      <color theme="8"/>
      <name val="Trebuchet MS"/>
      <family val="2"/>
      <scheme val="minor"/>
    </font>
    <font>
      <sz val="8"/>
      <color theme="1" tint="0.24994659260841701"/>
      <name val="Trebuchet MS"/>
      <family val="2"/>
      <scheme val="minor"/>
    </font>
    <font>
      <sz val="18"/>
      <name val="Trebuchet MS"/>
      <family val="2"/>
      <scheme val="minor"/>
    </font>
    <font>
      <sz val="20"/>
      <name val="Trebuchet MS"/>
      <family val="2"/>
      <scheme val="minor"/>
    </font>
    <font>
      <sz val="10"/>
      <name val="Trebuchet MS"/>
      <scheme val="minor"/>
    </font>
    <font>
      <b/>
      <sz val="10"/>
      <color theme="0"/>
      <name val="Trebuchet MS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Trebuchet MS"/>
      <family val="2"/>
      <scheme val="minor"/>
    </font>
    <font>
      <sz val="24"/>
      <color theme="8"/>
      <name val="Trebuchet MS"/>
      <family val="2"/>
      <scheme val="major"/>
    </font>
    <font>
      <sz val="12"/>
      <color theme="1" tint="0.24994659260841701"/>
      <name val="Trebuchet MS"/>
      <family val="2"/>
      <scheme val="minor"/>
    </font>
    <font>
      <sz val="14"/>
      <name val="Trebuchet MS"/>
      <family val="2"/>
      <scheme val="minor"/>
    </font>
    <font>
      <b/>
      <u/>
      <sz val="14"/>
      <name val="Trebuchet MS"/>
      <family val="2"/>
      <scheme val="minor"/>
    </font>
    <font>
      <sz val="12"/>
      <color theme="0"/>
      <name val="Trebuchet MS"/>
      <family val="2"/>
      <scheme val="minor"/>
    </font>
    <font>
      <b/>
      <u/>
      <sz val="22"/>
      <name val="Trebuchet MS"/>
      <family val="2"/>
      <scheme val="minor"/>
    </font>
    <font>
      <b/>
      <sz val="10"/>
      <color theme="0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b/>
      <sz val="12"/>
      <color theme="0"/>
      <name val="Trebuchet MS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 applyFill="1" applyBorder="1"/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Alignment="1">
      <alignment vertical="center" wrapText="1"/>
    </xf>
    <xf numFmtId="164" fontId="0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5" fontId="9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5" fillId="3" borderId="2" xfId="0" applyFont="1" applyFill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164" fontId="13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Alignment="1">
      <alignment vertical="center" wrapText="1"/>
    </xf>
    <xf numFmtId="1" fontId="13" fillId="0" borderId="0" xfId="0" applyNumberFormat="1" applyFont="1" applyFill="1" applyAlignment="1">
      <alignment horizontal="left" vertical="center"/>
    </xf>
    <xf numFmtId="165" fontId="13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8" fillId="2" borderId="1" xfId="0" applyFont="1" applyFill="1" applyBorder="1" applyAlignment="1">
      <alignment horizontal="left" wrapText="1"/>
    </xf>
    <xf numFmtId="0" fontId="19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8" fillId="2" borderId="1" xfId="0" applyFont="1" applyFill="1" applyBorder="1" applyAlignment="1">
      <alignment horizontal="center" wrapText="1"/>
    </xf>
    <xf numFmtId="1" fontId="13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13" fillId="0" borderId="0" xfId="0" applyFont="1" applyFill="1" applyAlignment="1">
      <alignment wrapText="1"/>
    </xf>
    <xf numFmtId="165" fontId="13" fillId="0" borderId="0" xfId="0" applyNumberFormat="1" applyFont="1" applyFill="1" applyBorder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2" fillId="0" borderId="0" xfId="0" applyFont="1" applyAlignment="1">
      <alignment wrapText="1"/>
    </xf>
    <xf numFmtId="1" fontId="15" fillId="4" borderId="3" xfId="0" applyNumberFormat="1" applyFont="1" applyFill="1" applyBorder="1" applyAlignment="1">
      <alignment horizontal="center" vertical="center"/>
    </xf>
    <xf numFmtId="0" fontId="0" fillId="5" borderId="0" xfId="0" applyFill="1"/>
    <xf numFmtId="1" fontId="15" fillId="5" borderId="3" xfId="0" applyNumberFormat="1" applyFont="1" applyFill="1" applyBorder="1" applyAlignment="1">
      <alignment horizontal="center" vertical="center"/>
    </xf>
    <xf numFmtId="0" fontId="0" fillId="4" borderId="0" xfId="0" applyFill="1"/>
    <xf numFmtId="0" fontId="15" fillId="5" borderId="2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3" fillId="5" borderId="0" xfId="0" applyFont="1" applyFill="1"/>
    <xf numFmtId="0" fontId="13" fillId="4" borderId="0" xfId="0" applyFont="1" applyFill="1"/>
    <xf numFmtId="0" fontId="13" fillId="4" borderId="0" xfId="0" applyFont="1" applyFill="1" applyAlignment="1">
      <alignment horizontal="center" wrapText="1"/>
    </xf>
    <xf numFmtId="0" fontId="13" fillId="5" borderId="0" xfId="0" applyFont="1" applyFill="1" applyAlignment="1">
      <alignment horizontal="center" wrapText="1"/>
    </xf>
    <xf numFmtId="165" fontId="15" fillId="4" borderId="3" xfId="0" applyNumberFormat="1" applyFont="1" applyFill="1" applyBorder="1" applyAlignment="1">
      <alignment horizontal="left" vertical="center"/>
    </xf>
    <xf numFmtId="165" fontId="15" fillId="3" borderId="3" xfId="0" applyNumberFormat="1" applyFont="1" applyFill="1" applyBorder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165" fontId="15" fillId="5" borderId="3" xfId="0" applyNumberFormat="1" applyFont="1" applyFill="1" applyBorder="1" applyAlignment="1">
      <alignment horizontal="left" vertical="center"/>
    </xf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15" fillId="0" borderId="0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1" fontId="0" fillId="6" borderId="0" xfId="0" applyNumberFormat="1" applyFont="1" applyFill="1" applyBorder="1" applyAlignment="1">
      <alignment horizontal="center" vertical="center"/>
    </xf>
    <xf numFmtId="165" fontId="0" fillId="6" borderId="0" xfId="0" applyNumberFormat="1" applyFont="1" applyFill="1" applyAlignment="1">
      <alignment horizontal="left" vertical="center"/>
    </xf>
    <xf numFmtId="164" fontId="0" fillId="6" borderId="0" xfId="0" applyNumberFormat="1" applyFont="1" applyFill="1" applyBorder="1" applyAlignment="1">
      <alignment horizontal="left" vertical="center"/>
    </xf>
    <xf numFmtId="1" fontId="13" fillId="6" borderId="0" xfId="0" applyNumberFormat="1" applyFont="1" applyFill="1" applyAlignment="1">
      <alignment horizontal="left" vertical="center"/>
    </xf>
    <xf numFmtId="1" fontId="13" fillId="5" borderId="0" xfId="0" applyNumberFormat="1" applyFont="1" applyFill="1" applyBorder="1" applyAlignment="1">
      <alignment horizontal="left" vertical="center"/>
    </xf>
    <xf numFmtId="1" fontId="13" fillId="5" borderId="0" xfId="0" applyNumberFormat="1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vertical="center" wrapText="1"/>
    </xf>
    <xf numFmtId="0" fontId="13" fillId="6" borderId="4" xfId="0" applyFont="1" applyFill="1" applyBorder="1" applyAlignment="1">
      <alignment vertical="center" wrapText="1"/>
    </xf>
    <xf numFmtId="1" fontId="13" fillId="6" borderId="4" xfId="0" applyNumberFormat="1" applyFont="1" applyFill="1" applyBorder="1" applyAlignment="1">
      <alignment horizontal="center" vertical="center"/>
    </xf>
    <xf numFmtId="165" fontId="13" fillId="6" borderId="4" xfId="0" applyNumberFormat="1" applyFont="1" applyFill="1" applyBorder="1" applyAlignment="1">
      <alignment horizontal="left" vertical="center"/>
    </xf>
    <xf numFmtId="0" fontId="0" fillId="6" borderId="0" xfId="0" applyFont="1" applyFill="1" applyAlignment="1">
      <alignment horizontal="left" vertical="center"/>
    </xf>
    <xf numFmtId="165" fontId="13" fillId="6" borderId="0" xfId="0" applyNumberFormat="1" applyFont="1" applyFill="1" applyAlignment="1">
      <alignment horizontal="left" vertical="center"/>
    </xf>
    <xf numFmtId="0" fontId="6" fillId="6" borderId="2" xfId="0" applyFont="1" applyFill="1" applyBorder="1" applyAlignment="1">
      <alignment horizontal="left" vertical="center" wrapText="1"/>
    </xf>
    <xf numFmtId="1" fontId="0" fillId="6" borderId="0" xfId="0" applyNumberFormat="1" applyFont="1" applyFill="1" applyAlignment="1">
      <alignment horizontal="center" vertical="center"/>
    </xf>
    <xf numFmtId="0" fontId="15" fillId="6" borderId="2" xfId="0" applyFont="1" applyFill="1" applyBorder="1" applyAlignment="1">
      <alignment horizontal="center" vertical="center" wrapText="1"/>
    </xf>
    <xf numFmtId="0" fontId="13" fillId="6" borderId="0" xfId="0" applyFont="1" applyFill="1" applyAlignment="1">
      <alignment vertical="center" wrapText="1"/>
    </xf>
    <xf numFmtId="1" fontId="13" fillId="6" borderId="0" xfId="0" applyNumberFormat="1" applyFont="1" applyFill="1" applyBorder="1" applyAlignment="1">
      <alignment horizontal="center" vertical="center"/>
    </xf>
    <xf numFmtId="165" fontId="13" fillId="6" borderId="0" xfId="0" applyNumberFormat="1" applyFont="1" applyFill="1" applyBorder="1" applyAlignment="1">
      <alignment horizontal="left" vertical="center"/>
    </xf>
    <xf numFmtId="0" fontId="21" fillId="6" borderId="0" xfId="0" applyFont="1" applyFill="1" applyAlignment="1">
      <alignment horizontal="left" vertical="center"/>
    </xf>
    <xf numFmtId="165" fontId="0" fillId="6" borderId="0" xfId="0" applyNumberFormat="1" applyFont="1" applyFill="1" applyBorder="1" applyAlignment="1">
      <alignment horizontal="left" vertical="center"/>
    </xf>
    <xf numFmtId="0" fontId="6" fillId="6" borderId="2" xfId="0" applyFont="1" applyFill="1" applyBorder="1" applyAlignment="1">
      <alignment vertical="center" wrapText="1"/>
    </xf>
    <xf numFmtId="1" fontId="9" fillId="6" borderId="0" xfId="0" applyNumberFormat="1" applyFont="1" applyFill="1" applyAlignment="1">
      <alignment horizontal="center" vertical="center"/>
    </xf>
    <xf numFmtId="165" fontId="9" fillId="6" borderId="0" xfId="0" applyNumberFormat="1" applyFont="1" applyFill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left" vertical="center" indent="3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</cellXfs>
  <cellStyles count="1">
    <cellStyle name="Normal" xfId="0" builtinId="0" customBuiltin="1"/>
  </cellStyles>
  <dxfs count="20">
    <dxf>
      <font>
        <strike val="0"/>
        <outline val="0"/>
        <shadow val="0"/>
        <u val="none"/>
        <vertAlign val="baseline"/>
        <sz val="12"/>
        <name val="Trebuchet MS"/>
        <family val="2"/>
      </font>
    </dxf>
    <dxf>
      <alignment vertical="center" textRotation="0" wrapTex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aj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2"/>
      </font>
      <alignment horizontal="left" vertical="bottom" textRotation="0" wrapText="1" indent="0" justifyLastLine="0" shrinkToFit="0" readingOrder="0"/>
    </dxf>
    <dxf>
      <font>
        <u val="none"/>
        <vertAlign val="baseline"/>
        <sz val="10"/>
        <name val="Trebuchet MS"/>
        <scheme val="minor"/>
      </font>
      <numFmt numFmtId="165" formatCode="\$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2"/>
      </font>
      <alignment horizontal="center" vertical="bottom" textRotation="0" wrapText="1" indent="0" justifyLastLine="0" shrinkToFit="0" readingOrder="0"/>
    </dxf>
    <dxf>
      <font>
        <u val="none"/>
        <vertAlign val="baseline"/>
        <sz val="10"/>
        <name val="Trebuchet MS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2"/>
      </font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2"/>
      </font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2"/>
      </font>
    </dxf>
    <dxf>
      <alignment vertical="center" textRotation="0" wrapTex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theme="5" tint="0.79998168889431442"/>
        </patternFill>
      </fill>
      <border diagonalUp="0" diagonalDown="0"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5" tint="0.59996337778862885"/>
        </patternFill>
      </fill>
      <border diagonalUp="0" diagonalDown="0"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z val="8"/>
        <color theme="0"/>
      </font>
      <fill>
        <patternFill>
          <bgColor theme="8"/>
        </patternFill>
      </fill>
      <border diagonalUp="0" diagonalDown="0">
        <top style="medium">
          <color theme="0"/>
        </top>
      </border>
    </dxf>
    <dxf>
      <font>
        <sz val="8"/>
        <color theme="0"/>
      </font>
      <fill>
        <patternFill>
          <bgColor theme="8"/>
        </patternFill>
      </fill>
      <border diagonalUp="0" diagonalDown="0">
        <bottom style="medium">
          <color theme="0"/>
        </bottom>
      </border>
    </dxf>
    <dxf>
      <font>
        <sz val="8"/>
        <color theme="1" tint="0.24994659260841701"/>
      </font>
    </dxf>
  </dxfs>
  <tableStyles count="1" defaultTableStyle="TableStyleMedium2" defaultPivotStyle="PivotStyleLight16">
    <tableStyle name="Grocery List" pivot="0" count="5" xr9:uid="{00000000-0011-0000-FFFF-FFFF00000000}">
      <tableStyleElement type="wholeTable" dxfId="19"/>
      <tableStyleElement type="headerRow" dxfId="18"/>
      <tableStyleElement type="totalRow" dxfId="17"/>
      <tableStyleElement type="firstRowStripe" dxfId="16"/>
      <tableStyleElement type="secondRowStripe" dxfId="1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C0D6D5"/>
      <rgbColor rgb="00F4EBC8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DF6A57"/>
      <rgbColor rgb="00F5D28B"/>
      <rgbColor rgb="00E0EBC8"/>
      <rgbColor rgb="00D0E6E3"/>
      <rgbColor rgb="00F4EBC8"/>
      <rgbColor rgb="00EAEAEA"/>
      <rgbColor rgb="00FEF9F0"/>
      <rgbColor rgb="00A7C5C4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AECC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514351</xdr:colOff>
      <xdr:row>0</xdr:row>
      <xdr:rowOff>161925</xdr:rowOff>
    </xdr:from>
    <xdr:ext cx="2938462" cy="1908029"/>
    <xdr:pic>
      <xdr:nvPicPr>
        <xdr:cNvPr id="4" name="grocery2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62514" y="161925"/>
          <a:ext cx="2938462" cy="190802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ysClr val="windowText" lastClr="000000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7:H46" totalsRowCount="1" headerRowDxfId="14" dataDxfId="13" totalsRowDxfId="12" headerRowCellStyle="Normal">
  <autoFilter ref="C7:H45" xr:uid="{00000000-0009-0000-0100-000001000000}"/>
  <tableColumns count="6">
    <tableColumn id="2" xr3:uid="{00000000-0010-0000-0000-000002000000}" name="Species" totalsRowLabel="Species" dataDxfId="11" totalsRowDxfId="10" dataCellStyle="Normal"/>
    <tableColumn id="5" xr3:uid="{00000000-0010-0000-0000-000005000000}" name="Common Name" totalsRowLabel="Common Name" dataDxfId="9" totalsRowDxfId="8" dataCellStyle="Normal"/>
    <tableColumn id="3" xr3:uid="{00000000-0010-0000-0000-000003000000}" name="Size" totalsRowLabel="Size" dataDxfId="7" totalsRowDxfId="6"/>
    <tableColumn id="7" xr3:uid="{00000000-0010-0000-0000-000007000000}" name="Wholesale Price" totalsRowLabel="Wholesale Price" dataDxfId="5" totalsRowDxfId="4"/>
    <tableColumn id="4" xr3:uid="{00000000-0010-0000-0000-000004000000}" name="Suggested Retail" totalsRowLabel="Suggested Retail" dataDxfId="3" totalsRowDxfId="2"/>
    <tableColumn id="1" xr3:uid="{568B5634-68F0-48B6-98BF-6AF5DE618279}" name="Prod#" totalsRowLabel="Prod#" dataDxfId="1" totalsRowDxfId="0"/>
  </tableColumns>
  <tableStyleInfo name="Grocery List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Foundry">
  <a:themeElements>
    <a:clrScheme name="Grocery List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BC333A"/>
      </a:accent1>
      <a:accent2>
        <a:srgbClr val="9CC4D0"/>
      </a:accent2>
      <a:accent3>
        <a:srgbClr val="B2D58F"/>
      </a:accent3>
      <a:accent4>
        <a:srgbClr val="FADA7A"/>
      </a:accent4>
      <a:accent5>
        <a:srgbClr val="9D763D"/>
      </a:accent5>
      <a:accent6>
        <a:srgbClr val="8E736A"/>
      </a:accent6>
      <a:hlink>
        <a:srgbClr val="A599AE"/>
      </a:hlink>
      <a:folHlink>
        <a:srgbClr val="80758A"/>
      </a:folHlink>
    </a:clrScheme>
    <a:fontScheme name="Monthly Family Budg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140000" t="120000" r="105000" b="15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1"/>
    <pageSetUpPr fitToPage="1"/>
  </sheetPr>
  <dimension ref="A1:I108"/>
  <sheetViews>
    <sheetView showGridLines="0" tabSelected="1" view="pageLayout" topLeftCell="A87" zoomScaleNormal="100" workbookViewId="0">
      <selection activeCell="A96" sqref="A96:A108"/>
    </sheetView>
  </sheetViews>
  <sheetFormatPr defaultRowHeight="13.9" x14ac:dyDescent="0.45"/>
  <cols>
    <col min="1" max="1" width="7.2109375" style="9" customWidth="1"/>
    <col min="2" max="2" width="12.5703125" style="5" customWidth="1"/>
    <col min="3" max="3" width="22.140625" customWidth="1"/>
    <col min="4" max="4" width="22.85546875" style="9" customWidth="1"/>
    <col min="5" max="5" width="20.7109375" style="30" customWidth="1"/>
    <col min="6" max="6" width="21" customWidth="1"/>
    <col min="7" max="7" width="16" hidden="1" customWidth="1"/>
    <col min="8" max="8" width="11.0703125" customWidth="1"/>
  </cols>
  <sheetData>
    <row r="1" spans="1:8" s="4" customFormat="1" ht="76.900000000000006" customHeight="1" x14ac:dyDescent="0.45">
      <c r="E1" s="30"/>
    </row>
    <row r="2" spans="1:8" ht="36" customHeight="1" x14ac:dyDescent="0.9">
      <c r="A2" s="89" t="s">
        <v>38</v>
      </c>
      <c r="B2" s="89"/>
      <c r="C2" s="89"/>
      <c r="D2" s="89"/>
      <c r="E2" s="89"/>
      <c r="F2" s="89"/>
    </row>
    <row r="3" spans="1:8" ht="21" customHeight="1" x14ac:dyDescent="0.45">
      <c r="A3" s="90" t="s">
        <v>36</v>
      </c>
      <c r="B3" s="90"/>
      <c r="C3" s="90"/>
      <c r="D3" s="10"/>
      <c r="E3" s="31"/>
      <c r="F3" s="1"/>
    </row>
    <row r="4" spans="1:8" s="4" customFormat="1" ht="27.95" customHeight="1" x14ac:dyDescent="0.45">
      <c r="E4" s="30"/>
    </row>
    <row r="5" spans="1:8" s="2" customFormat="1" ht="27.75" customHeight="1" x14ac:dyDescent="0.45">
      <c r="A5" s="24" t="s">
        <v>107</v>
      </c>
      <c r="E5" s="32"/>
    </row>
    <row r="6" spans="1:8" s="2" customFormat="1" ht="19.899999999999999" customHeight="1" x14ac:dyDescent="0.45">
      <c r="A6" s="91" t="s">
        <v>37</v>
      </c>
      <c r="B6" s="91"/>
      <c r="E6" s="32"/>
    </row>
    <row r="7" spans="1:8" s="2" customFormat="1" ht="27.75" customHeight="1" thickBot="1" x14ac:dyDescent="0.5">
      <c r="B7" s="25" t="s">
        <v>5</v>
      </c>
      <c r="C7" s="25" t="s">
        <v>2</v>
      </c>
      <c r="D7" s="33" t="s">
        <v>0</v>
      </c>
      <c r="E7" s="33" t="s">
        <v>1</v>
      </c>
      <c r="F7" s="25" t="s">
        <v>6</v>
      </c>
      <c r="G7" s="6" t="s">
        <v>7</v>
      </c>
      <c r="H7" s="39" t="s">
        <v>45</v>
      </c>
    </row>
    <row r="8" spans="1:8" s="17" customFormat="1" ht="14.1" hidden="1" customHeight="1" x14ac:dyDescent="0.45">
      <c r="B8" s="18">
        <v>22</v>
      </c>
      <c r="C8" s="19" t="s">
        <v>8</v>
      </c>
      <c r="D8" s="19" t="s">
        <v>9</v>
      </c>
      <c r="E8" s="34" t="s">
        <v>34</v>
      </c>
      <c r="F8" s="20">
        <v>25</v>
      </c>
      <c r="G8" s="20">
        <f>(Table1[[#This Row],[Wholesale Price]]*0.3)+Table1[[#This Row],[Wholesale Price]]</f>
        <v>32.5</v>
      </c>
      <c r="H8" s="20">
        <v>25</v>
      </c>
    </row>
    <row r="9" spans="1:8" s="2" customFormat="1" ht="15" hidden="1" customHeight="1" x14ac:dyDescent="0.45">
      <c r="B9" s="8"/>
      <c r="C9" s="11"/>
      <c r="D9" s="11"/>
      <c r="E9" s="35"/>
      <c r="F9" s="15"/>
      <c r="G9" s="16"/>
      <c r="H9" s="15"/>
    </row>
    <row r="10" spans="1:8" s="17" customFormat="1" ht="14.1" hidden="1" customHeight="1" x14ac:dyDescent="0.45">
      <c r="B10" s="18">
        <v>4</v>
      </c>
      <c r="C10" s="19" t="s">
        <v>8</v>
      </c>
      <c r="D10" s="19" t="s">
        <v>9</v>
      </c>
      <c r="E10" s="34" t="s">
        <v>10</v>
      </c>
      <c r="F10" s="20">
        <v>32</v>
      </c>
      <c r="G10" s="20">
        <f>(Table1[[#This Row],[Wholesale Price]]*0.3)+Table1[[#This Row],[Wholesale Price]]</f>
        <v>41.6</v>
      </c>
      <c r="H10" s="20">
        <v>32</v>
      </c>
    </row>
    <row r="11" spans="1:8" s="2" customFormat="1" ht="15" hidden="1" customHeight="1" x14ac:dyDescent="0.45">
      <c r="B11" s="8"/>
      <c r="C11" s="11"/>
      <c r="D11" s="11"/>
      <c r="E11" s="35"/>
      <c r="F11" s="15"/>
      <c r="G11" s="16"/>
      <c r="H11" s="15"/>
    </row>
    <row r="12" spans="1:8" s="17" customFormat="1" ht="14.1" hidden="1" customHeight="1" x14ac:dyDescent="0.45">
      <c r="B12" s="18">
        <v>11</v>
      </c>
      <c r="C12" s="19" t="s">
        <v>8</v>
      </c>
      <c r="D12" s="19" t="s">
        <v>9</v>
      </c>
      <c r="E12" s="34" t="s">
        <v>11</v>
      </c>
      <c r="F12" s="20">
        <v>38.75</v>
      </c>
      <c r="G12" s="20">
        <f>(Table1[[#This Row],[Wholesale Price]]*0.3)+Table1[[#This Row],[Wholesale Price]]</f>
        <v>50.375</v>
      </c>
      <c r="H12" s="20">
        <v>38.75</v>
      </c>
    </row>
    <row r="13" spans="1:8" s="2" customFormat="1" ht="15" customHeight="1" x14ac:dyDescent="0.45">
      <c r="B13" s="85"/>
      <c r="C13" s="63"/>
      <c r="D13" s="63"/>
      <c r="E13" s="86"/>
      <c r="F13" s="87"/>
      <c r="G13" s="88"/>
      <c r="H13" s="87"/>
    </row>
    <row r="14" spans="1:8" s="17" customFormat="1" ht="14.1" customHeight="1" x14ac:dyDescent="0.45">
      <c r="B14" s="28">
        <v>7</v>
      </c>
      <c r="C14" s="19" t="s">
        <v>8</v>
      </c>
      <c r="D14" s="19" t="s">
        <v>39</v>
      </c>
      <c r="E14" s="34" t="s">
        <v>11</v>
      </c>
      <c r="F14" s="23">
        <f>F15*0.85</f>
        <v>45.336874999999999</v>
      </c>
      <c r="G14" s="20">
        <f>(Table1[[#This Row],[Wholesale Price]]*0.3)+Table1[[#This Row],[Wholesale Price]]</f>
        <v>58.937937499999997</v>
      </c>
      <c r="H14" s="23" t="s">
        <v>46</v>
      </c>
    </row>
    <row r="15" spans="1:8" s="2" customFormat="1" ht="15" customHeight="1" x14ac:dyDescent="0.45">
      <c r="B15" s="29">
        <v>4</v>
      </c>
      <c r="C15" s="19" t="s">
        <v>8</v>
      </c>
      <c r="D15" s="19" t="s">
        <v>39</v>
      </c>
      <c r="E15" s="36" t="s">
        <v>13</v>
      </c>
      <c r="F15" s="23">
        <f>62.75*0.85</f>
        <v>53.337499999999999</v>
      </c>
      <c r="G15" s="16"/>
      <c r="H15" s="23" t="s">
        <v>47</v>
      </c>
    </row>
    <row r="16" spans="1:8" s="17" customFormat="1" ht="14.1" customHeight="1" x14ac:dyDescent="0.45">
      <c r="B16" s="28">
        <v>4</v>
      </c>
      <c r="C16" s="19" t="s">
        <v>8</v>
      </c>
      <c r="D16" s="19" t="s">
        <v>39</v>
      </c>
      <c r="E16" s="34" t="s">
        <v>12</v>
      </c>
      <c r="F16" s="20">
        <f>F15*1.25</f>
        <v>66.671875</v>
      </c>
      <c r="G16" s="20">
        <f>(Table1[[#This Row],[Wholesale Price]]*0.3)+Table1[[#This Row],[Wholesale Price]]</f>
        <v>86.673437500000006</v>
      </c>
      <c r="H16" s="20" t="s">
        <v>48</v>
      </c>
    </row>
    <row r="17" spans="2:8" s="2" customFormat="1" ht="15" customHeight="1" x14ac:dyDescent="0.45">
      <c r="B17" s="29">
        <v>4</v>
      </c>
      <c r="C17" s="19" t="s">
        <v>8</v>
      </c>
      <c r="D17" s="19" t="s">
        <v>39</v>
      </c>
      <c r="E17" s="34" t="s">
        <v>14</v>
      </c>
      <c r="F17" s="20">
        <f t="shared" ref="F17:F22" si="0">F16*1.25</f>
        <v>83.33984375</v>
      </c>
      <c r="G17" s="16"/>
      <c r="H17" s="20" t="s">
        <v>49</v>
      </c>
    </row>
    <row r="18" spans="2:8" s="2" customFormat="1" ht="15" hidden="1" customHeight="1" x14ac:dyDescent="0.45">
      <c r="B18" s="29"/>
      <c r="C18" s="11"/>
      <c r="D18" s="11"/>
      <c r="E18" s="37"/>
      <c r="F18" s="20">
        <f t="shared" si="0"/>
        <v>104.1748046875</v>
      </c>
      <c r="G18" s="27"/>
      <c r="H18" s="20"/>
    </row>
    <row r="19" spans="2:8" s="17" customFormat="1" ht="14.1" customHeight="1" x14ac:dyDescent="0.45">
      <c r="B19" s="28">
        <v>3</v>
      </c>
      <c r="C19" s="19" t="s">
        <v>8</v>
      </c>
      <c r="D19" s="19" t="s">
        <v>39</v>
      </c>
      <c r="E19" s="36" t="s">
        <v>41</v>
      </c>
      <c r="F19" s="20">
        <f t="shared" si="0"/>
        <v>130.218505859375</v>
      </c>
      <c r="G19" s="20">
        <f>(Table1[[#This Row],[Wholesale Price]]*0.3)+Table1[[#This Row],[Wholesale Price]]</f>
        <v>169.2840576171875</v>
      </c>
      <c r="H19" s="20" t="s">
        <v>50</v>
      </c>
    </row>
    <row r="20" spans="2:8" s="17" customFormat="1" ht="14.1" customHeight="1" x14ac:dyDescent="0.45">
      <c r="B20" s="29">
        <v>2</v>
      </c>
      <c r="C20" s="19" t="s">
        <v>8</v>
      </c>
      <c r="D20" s="19" t="s">
        <v>39</v>
      </c>
      <c r="E20" s="34" t="s">
        <v>42</v>
      </c>
      <c r="F20" s="20">
        <f t="shared" si="0"/>
        <v>162.77313232421875</v>
      </c>
      <c r="G20" s="12"/>
      <c r="H20" s="20" t="s">
        <v>51</v>
      </c>
    </row>
    <row r="21" spans="2:8" s="17" customFormat="1" ht="14.1" customHeight="1" x14ac:dyDescent="0.45">
      <c r="B21" s="28">
        <v>3</v>
      </c>
      <c r="C21" s="19" t="s">
        <v>8</v>
      </c>
      <c r="D21" s="19" t="s">
        <v>39</v>
      </c>
      <c r="E21" s="34" t="s">
        <v>43</v>
      </c>
      <c r="F21" s="20">
        <f t="shared" si="0"/>
        <v>203.46641540527344</v>
      </c>
      <c r="G21" s="12"/>
      <c r="H21" s="20" t="s">
        <v>52</v>
      </c>
    </row>
    <row r="22" spans="2:8" s="17" customFormat="1" ht="14.1" customHeight="1" x14ac:dyDescent="0.45">
      <c r="B22" s="29">
        <v>2</v>
      </c>
      <c r="C22" s="19" t="s">
        <v>8</v>
      </c>
      <c r="D22" s="19" t="s">
        <v>39</v>
      </c>
      <c r="E22" s="34" t="s">
        <v>44</v>
      </c>
      <c r="F22" s="20">
        <f t="shared" si="0"/>
        <v>254.3330192565918</v>
      </c>
      <c r="G22" s="12"/>
      <c r="H22" s="20" t="s">
        <v>53</v>
      </c>
    </row>
    <row r="23" spans="2:8" s="17" customFormat="1" ht="14.1" customHeight="1" x14ac:dyDescent="0.45">
      <c r="B23" s="70"/>
      <c r="C23" s="63"/>
      <c r="D23" s="63"/>
      <c r="E23" s="64"/>
      <c r="F23" s="84"/>
      <c r="G23" s="66"/>
      <c r="H23" s="84"/>
    </row>
    <row r="24" spans="2:8" s="17" customFormat="1" ht="14.1" customHeight="1" x14ac:dyDescent="0.45">
      <c r="B24" s="28">
        <v>1</v>
      </c>
      <c r="C24" s="21" t="s">
        <v>55</v>
      </c>
      <c r="D24" s="21" t="s">
        <v>54</v>
      </c>
      <c r="E24" s="36" t="s">
        <v>13</v>
      </c>
      <c r="F24" s="40">
        <f>60*0.85</f>
        <v>51</v>
      </c>
      <c r="G24" s="20"/>
      <c r="H24" s="40" t="s">
        <v>59</v>
      </c>
    </row>
    <row r="25" spans="2:8" s="2" customFormat="1" ht="15" customHeight="1" x14ac:dyDescent="0.45">
      <c r="B25" s="29">
        <v>3</v>
      </c>
      <c r="C25" s="21" t="s">
        <v>55</v>
      </c>
      <c r="D25" s="21" t="s">
        <v>54</v>
      </c>
      <c r="E25" s="34" t="s">
        <v>12</v>
      </c>
      <c r="F25" s="40">
        <f>F24*1.25</f>
        <v>63.75</v>
      </c>
      <c r="G25" s="41"/>
      <c r="H25" s="23" t="s">
        <v>60</v>
      </c>
    </row>
    <row r="26" spans="2:8" s="2" customFormat="1" ht="15" customHeight="1" x14ac:dyDescent="0.45">
      <c r="B26" s="28">
        <v>2</v>
      </c>
      <c r="C26" s="21" t="s">
        <v>55</v>
      </c>
      <c r="D26" s="21" t="s">
        <v>54</v>
      </c>
      <c r="E26" s="34" t="s">
        <v>14</v>
      </c>
      <c r="F26" s="40">
        <f t="shared" ref="F26:F30" si="1">F25*1.25</f>
        <v>79.6875</v>
      </c>
      <c r="G26" s="41"/>
      <c r="H26" s="23" t="s">
        <v>61</v>
      </c>
    </row>
    <row r="27" spans="2:8" s="2" customFormat="1" ht="15" customHeight="1" x14ac:dyDescent="0.45">
      <c r="B27" s="29">
        <v>3</v>
      </c>
      <c r="C27" s="21" t="s">
        <v>55</v>
      </c>
      <c r="D27" s="21" t="s">
        <v>54</v>
      </c>
      <c r="E27" s="36" t="s">
        <v>56</v>
      </c>
      <c r="F27" s="40">
        <f t="shared" si="1"/>
        <v>99.609375</v>
      </c>
      <c r="G27" s="41"/>
      <c r="H27" s="23" t="s">
        <v>62</v>
      </c>
    </row>
    <row r="28" spans="2:8" s="17" customFormat="1" ht="14.1" customHeight="1" x14ac:dyDescent="0.45">
      <c r="B28" s="28" t="s">
        <v>58</v>
      </c>
      <c r="C28" s="21" t="s">
        <v>55</v>
      </c>
      <c r="D28" s="21" t="s">
        <v>54</v>
      </c>
      <c r="E28" s="34" t="s">
        <v>41</v>
      </c>
      <c r="F28" s="40">
        <f t="shared" si="1"/>
        <v>124.51171875</v>
      </c>
      <c r="G28" s="20">
        <f>(Table1[[#This Row],[Wholesale Price]]*0.3)+Table1[[#This Row],[Wholesale Price]]</f>
        <v>161.865234375</v>
      </c>
      <c r="H28" s="23" t="s">
        <v>64</v>
      </c>
    </row>
    <row r="29" spans="2:8" s="2" customFormat="1" ht="15" customHeight="1" x14ac:dyDescent="0.45">
      <c r="B29" s="29">
        <v>3</v>
      </c>
      <c r="C29" s="21" t="s">
        <v>55</v>
      </c>
      <c r="D29" s="21" t="s">
        <v>54</v>
      </c>
      <c r="E29" s="34" t="s">
        <v>42</v>
      </c>
      <c r="F29" s="40">
        <f t="shared" si="1"/>
        <v>155.6396484375</v>
      </c>
      <c r="G29" s="41"/>
      <c r="H29" s="23" t="s">
        <v>63</v>
      </c>
    </row>
    <row r="30" spans="2:8" s="2" customFormat="1" ht="14.1" customHeight="1" x14ac:dyDescent="0.45">
      <c r="B30" s="28">
        <v>2</v>
      </c>
      <c r="C30" s="21" t="s">
        <v>55</v>
      </c>
      <c r="D30" s="21" t="s">
        <v>54</v>
      </c>
      <c r="E30" s="34" t="s">
        <v>43</v>
      </c>
      <c r="F30" s="40">
        <f t="shared" si="1"/>
        <v>194.549560546875</v>
      </c>
      <c r="G30" s="20" t="s">
        <v>15</v>
      </c>
      <c r="H30" s="23" t="s">
        <v>65</v>
      </c>
    </row>
    <row r="31" spans="2:8" s="2" customFormat="1" ht="15" customHeight="1" x14ac:dyDescent="0.45">
      <c r="B31" s="79"/>
      <c r="C31" s="80"/>
      <c r="D31" s="80"/>
      <c r="E31" s="81"/>
      <c r="F31" s="82"/>
      <c r="G31" s="83"/>
      <c r="H31" s="76"/>
    </row>
    <row r="32" spans="2:8" s="2" customFormat="1" ht="14.1" customHeight="1" x14ac:dyDescent="0.45">
      <c r="B32" s="28">
        <v>1</v>
      </c>
      <c r="C32" s="21" t="s">
        <v>3</v>
      </c>
      <c r="D32" s="21" t="s">
        <v>4</v>
      </c>
      <c r="E32" s="36" t="s">
        <v>42</v>
      </c>
      <c r="F32" s="23">
        <f>193*0.85</f>
        <v>164.04999999999998</v>
      </c>
      <c r="G32" s="12" t="s">
        <v>15</v>
      </c>
      <c r="H32" s="23" t="s">
        <v>66</v>
      </c>
    </row>
    <row r="33" spans="2:8" s="2" customFormat="1" ht="15" customHeight="1" x14ac:dyDescent="0.45">
      <c r="B33" s="29">
        <v>2</v>
      </c>
      <c r="C33" s="21" t="s">
        <v>3</v>
      </c>
      <c r="D33" s="21" t="s">
        <v>4</v>
      </c>
      <c r="E33" s="34" t="s">
        <v>43</v>
      </c>
      <c r="F33" s="40">
        <f>F32*1.25</f>
        <v>205.06249999999997</v>
      </c>
      <c r="G33" s="41"/>
      <c r="H33" s="23" t="s">
        <v>67</v>
      </c>
    </row>
    <row r="34" spans="2:8" s="2" customFormat="1" ht="14.1" customHeight="1" thickBot="1" x14ac:dyDescent="0.5">
      <c r="B34" s="70"/>
      <c r="C34" s="71"/>
      <c r="D34" s="72"/>
      <c r="E34" s="73"/>
      <c r="F34" s="74"/>
      <c r="G34" s="75"/>
      <c r="H34" s="76"/>
    </row>
    <row r="35" spans="2:8" s="2" customFormat="1" ht="14.1" customHeight="1" x14ac:dyDescent="0.45">
      <c r="B35" s="77"/>
      <c r="C35" s="63"/>
      <c r="D35" s="63"/>
      <c r="E35" s="78"/>
      <c r="F35" s="65"/>
      <c r="G35" s="75"/>
      <c r="H35" s="65"/>
    </row>
    <row r="36" spans="2:8" s="2" customFormat="1" ht="14.1" customHeight="1" x14ac:dyDescent="0.45">
      <c r="B36" s="28" t="s">
        <v>77</v>
      </c>
      <c r="C36" s="21" t="s">
        <v>16</v>
      </c>
      <c r="D36" s="21" t="s">
        <v>17</v>
      </c>
      <c r="E36" s="34" t="s">
        <v>11</v>
      </c>
      <c r="F36" s="23">
        <f>49.5*0.85</f>
        <v>42.074999999999996</v>
      </c>
      <c r="G36" s="12" t="s">
        <v>15</v>
      </c>
      <c r="H36" s="22" t="s">
        <v>68</v>
      </c>
    </row>
    <row r="37" spans="2:8" s="2" customFormat="1" ht="14.1" customHeight="1" x14ac:dyDescent="0.45">
      <c r="B37" s="29"/>
      <c r="C37" s="21" t="s">
        <v>16</v>
      </c>
      <c r="D37" s="21" t="s">
        <v>17</v>
      </c>
      <c r="E37" s="36" t="s">
        <v>13</v>
      </c>
      <c r="F37" s="40">
        <f>F36*1.25</f>
        <v>52.593749999999993</v>
      </c>
      <c r="G37" s="3"/>
      <c r="H37" s="20" t="s">
        <v>69</v>
      </c>
    </row>
    <row r="38" spans="2:8" s="2" customFormat="1" ht="14.1" customHeight="1" x14ac:dyDescent="0.45">
      <c r="B38" s="28" t="s">
        <v>78</v>
      </c>
      <c r="C38" s="21" t="s">
        <v>16</v>
      </c>
      <c r="D38" s="21" t="s">
        <v>17</v>
      </c>
      <c r="E38" s="34" t="s">
        <v>12</v>
      </c>
      <c r="F38" s="23">
        <f t="shared" ref="F38:F44" si="2">F37*1.25</f>
        <v>65.742187499999986</v>
      </c>
      <c r="G38" s="12" t="s">
        <v>15</v>
      </c>
      <c r="H38" s="22" t="s">
        <v>75</v>
      </c>
    </row>
    <row r="39" spans="2:8" s="2" customFormat="1" ht="14.1" customHeight="1" x14ac:dyDescent="0.45">
      <c r="B39" s="29">
        <v>1</v>
      </c>
      <c r="C39" s="21" t="s">
        <v>16</v>
      </c>
      <c r="D39" s="21" t="s">
        <v>17</v>
      </c>
      <c r="E39" s="34" t="s">
        <v>14</v>
      </c>
      <c r="F39" s="40">
        <f t="shared" si="2"/>
        <v>82.177734374999986</v>
      </c>
      <c r="G39" s="7"/>
      <c r="H39" s="40" t="s">
        <v>70</v>
      </c>
    </row>
    <row r="40" spans="2:8" s="2" customFormat="1" ht="14.1" customHeight="1" x14ac:dyDescent="0.45">
      <c r="B40" s="28" t="s">
        <v>77</v>
      </c>
      <c r="C40" s="21" t="s">
        <v>16</v>
      </c>
      <c r="D40" s="21" t="s">
        <v>17</v>
      </c>
      <c r="E40" s="34" t="s">
        <v>56</v>
      </c>
      <c r="F40" s="23">
        <f t="shared" si="2"/>
        <v>102.72216796874999</v>
      </c>
      <c r="G40" s="12" t="s">
        <v>15</v>
      </c>
      <c r="H40" s="22" t="s">
        <v>76</v>
      </c>
    </row>
    <row r="41" spans="2:8" s="2" customFormat="1" ht="14.1" customHeight="1" x14ac:dyDescent="0.45">
      <c r="B41" s="29" t="s">
        <v>78</v>
      </c>
      <c r="C41" s="21" t="s">
        <v>16</v>
      </c>
      <c r="D41" s="21" t="s">
        <v>17</v>
      </c>
      <c r="E41" s="36" t="s">
        <v>41</v>
      </c>
      <c r="F41" s="40">
        <f t="shared" si="2"/>
        <v>128.40270996093747</v>
      </c>
      <c r="G41" s="7"/>
      <c r="H41" s="40" t="s">
        <v>71</v>
      </c>
    </row>
    <row r="42" spans="2:8" s="2" customFormat="1" ht="14.1" customHeight="1" x14ac:dyDescent="0.45">
      <c r="B42" s="28" t="s">
        <v>77</v>
      </c>
      <c r="C42" s="21" t="s">
        <v>16</v>
      </c>
      <c r="D42" s="21" t="s">
        <v>17</v>
      </c>
      <c r="E42" s="34" t="s">
        <v>42</v>
      </c>
      <c r="F42" s="23">
        <f t="shared" si="2"/>
        <v>160.50338745117185</v>
      </c>
      <c r="G42" s="12"/>
      <c r="H42" s="22" t="s">
        <v>72</v>
      </c>
    </row>
    <row r="43" spans="2:8" s="2" customFormat="1" ht="14.1" customHeight="1" x14ac:dyDescent="0.45">
      <c r="B43" s="29">
        <v>1</v>
      </c>
      <c r="C43" s="21" t="s">
        <v>16</v>
      </c>
      <c r="D43" s="21" t="s">
        <v>17</v>
      </c>
      <c r="E43" s="36" t="s">
        <v>43</v>
      </c>
      <c r="F43" s="40">
        <f t="shared" si="2"/>
        <v>200.62923431396482</v>
      </c>
      <c r="G43" s="7"/>
      <c r="H43" s="40" t="s">
        <v>73</v>
      </c>
    </row>
    <row r="44" spans="2:8" s="2" customFormat="1" ht="14.1" customHeight="1" x14ac:dyDescent="0.45">
      <c r="B44" s="28">
        <v>1</v>
      </c>
      <c r="C44" s="21" t="s">
        <v>16</v>
      </c>
      <c r="D44" s="21" t="s">
        <v>17</v>
      </c>
      <c r="E44" s="34" t="s">
        <v>44</v>
      </c>
      <c r="F44" s="23">
        <f t="shared" si="2"/>
        <v>250.78654289245603</v>
      </c>
      <c r="G44" s="12"/>
      <c r="H44" s="22" t="s">
        <v>74</v>
      </c>
    </row>
    <row r="45" spans="2:8" s="2" customFormat="1" ht="14.1" customHeight="1" x14ac:dyDescent="0.45">
      <c r="B45" s="62"/>
      <c r="C45" s="63"/>
      <c r="D45" s="63"/>
      <c r="E45" s="64"/>
      <c r="F45" s="65"/>
      <c r="G45" s="66"/>
      <c r="H45" s="67"/>
    </row>
    <row r="46" spans="2:8" s="17" customFormat="1" ht="18.399999999999999" customHeight="1" thickBot="1" x14ac:dyDescent="0.5">
      <c r="B46" s="25" t="s">
        <v>5</v>
      </c>
      <c r="C46" s="25" t="s">
        <v>2</v>
      </c>
      <c r="D46" s="33" t="s">
        <v>0</v>
      </c>
      <c r="E46" s="33" t="s">
        <v>1</v>
      </c>
      <c r="F46" s="25" t="s">
        <v>6</v>
      </c>
      <c r="G46" s="42" t="s">
        <v>7</v>
      </c>
      <c r="H46" s="39" t="s">
        <v>45</v>
      </c>
    </row>
    <row r="47" spans="2:8" ht="15.4" x14ac:dyDescent="0.45">
      <c r="B47" s="29">
        <v>1</v>
      </c>
      <c r="C47" s="68" t="s">
        <v>101</v>
      </c>
      <c r="D47" s="69" t="s">
        <v>79</v>
      </c>
      <c r="E47" s="69" t="s">
        <v>11</v>
      </c>
      <c r="F47" s="58">
        <f>F48*0.85</f>
        <v>51.839374999999997</v>
      </c>
      <c r="G47" s="69"/>
      <c r="H47" s="68" t="s">
        <v>81</v>
      </c>
    </row>
    <row r="48" spans="2:8" ht="15.4" x14ac:dyDescent="0.45">
      <c r="B48" s="53">
        <v>1</v>
      </c>
      <c r="C48" s="51" t="s">
        <v>101</v>
      </c>
      <c r="D48" s="49" t="s">
        <v>79</v>
      </c>
      <c r="E48" s="43" t="s">
        <v>13</v>
      </c>
      <c r="F48" s="54">
        <f>71.75*0.85</f>
        <v>60.987499999999997</v>
      </c>
      <c r="G48" s="46"/>
      <c r="H48" s="57" t="s">
        <v>82</v>
      </c>
    </row>
    <row r="49" spans="2:8" ht="15.4" hidden="1" x14ac:dyDescent="0.45">
      <c r="B49" s="47"/>
      <c r="C49" s="51" t="s">
        <v>80</v>
      </c>
      <c r="D49" s="49" t="s">
        <v>79</v>
      </c>
      <c r="E49" s="43" t="s">
        <v>12</v>
      </c>
      <c r="F49" s="54">
        <f>F48*1.25</f>
        <v>76.234375</v>
      </c>
      <c r="G49" s="46"/>
      <c r="H49" s="57" t="s">
        <v>83</v>
      </c>
    </row>
    <row r="50" spans="2:8" ht="15.4" x14ac:dyDescent="0.45">
      <c r="B50" s="52">
        <v>3</v>
      </c>
      <c r="C50" s="50" t="s">
        <v>101</v>
      </c>
      <c r="D50" s="48" t="s">
        <v>79</v>
      </c>
      <c r="E50" s="45" t="s">
        <v>14</v>
      </c>
      <c r="F50" s="55">
        <f>F49*1.25</f>
        <v>95.29296875</v>
      </c>
      <c r="G50" s="44"/>
      <c r="H50" s="56" t="s">
        <v>84</v>
      </c>
    </row>
    <row r="51" spans="2:8" ht="15.4" x14ac:dyDescent="0.45">
      <c r="B51" s="53">
        <v>2</v>
      </c>
      <c r="C51" s="51" t="s">
        <v>101</v>
      </c>
      <c r="D51" s="49" t="s">
        <v>79</v>
      </c>
      <c r="E51" s="43" t="s">
        <v>56</v>
      </c>
      <c r="F51" s="54">
        <f>F50*1.25</f>
        <v>119.1162109375</v>
      </c>
      <c r="G51" s="46"/>
      <c r="H51" s="57" t="s">
        <v>85</v>
      </c>
    </row>
    <row r="52" spans="2:8" ht="14.25" thickBot="1" x14ac:dyDescent="0.5">
      <c r="C52" s="59"/>
      <c r="D52" s="60"/>
      <c r="E52" s="61"/>
      <c r="F52" s="59"/>
    </row>
    <row r="54" spans="2:8" ht="15.4" x14ac:dyDescent="0.45">
      <c r="B54" s="52">
        <v>1</v>
      </c>
      <c r="C54" s="50" t="s">
        <v>87</v>
      </c>
      <c r="D54" s="48" t="s">
        <v>86</v>
      </c>
      <c r="E54" s="45" t="s">
        <v>14</v>
      </c>
      <c r="F54" s="55">
        <f>103.25*0.85</f>
        <v>87.762500000000003</v>
      </c>
      <c r="G54" s="44"/>
      <c r="H54" s="56" t="s">
        <v>89</v>
      </c>
    </row>
    <row r="55" spans="2:8" ht="15.4" x14ac:dyDescent="0.45">
      <c r="B55" s="53">
        <v>1</v>
      </c>
      <c r="C55" s="51" t="s">
        <v>87</v>
      </c>
      <c r="D55" s="49" t="s">
        <v>86</v>
      </c>
      <c r="E55" s="43" t="s">
        <v>56</v>
      </c>
      <c r="F55" s="54">
        <f>F54*1.25</f>
        <v>109.703125</v>
      </c>
      <c r="G55" s="46"/>
      <c r="H55" s="57" t="s">
        <v>90</v>
      </c>
    </row>
    <row r="56" spans="2:8" ht="15.4" hidden="1" x14ac:dyDescent="0.45">
      <c r="B56" s="52"/>
      <c r="C56" s="50"/>
      <c r="D56" s="48"/>
      <c r="E56" s="45" t="s">
        <v>41</v>
      </c>
      <c r="F56" s="54">
        <f t="shared" ref="F56:F58" si="3">F55*1.25</f>
        <v>137.12890625</v>
      </c>
      <c r="G56" s="44"/>
      <c r="H56" s="56"/>
    </row>
    <row r="57" spans="2:8" ht="15.4" hidden="1" x14ac:dyDescent="0.45">
      <c r="B57" s="53"/>
      <c r="C57" s="51"/>
      <c r="D57" s="49"/>
      <c r="E57" s="43" t="s">
        <v>88</v>
      </c>
      <c r="F57" s="54">
        <f t="shared" si="3"/>
        <v>171.4111328125</v>
      </c>
      <c r="G57" s="46"/>
      <c r="H57" s="57"/>
    </row>
    <row r="58" spans="2:8" ht="15.4" x14ac:dyDescent="0.45">
      <c r="B58" s="52" t="s">
        <v>77</v>
      </c>
      <c r="C58" s="50" t="s">
        <v>87</v>
      </c>
      <c r="D58" s="48" t="s">
        <v>86</v>
      </c>
      <c r="E58" s="45" t="s">
        <v>43</v>
      </c>
      <c r="F58" s="58">
        <f t="shared" si="3"/>
        <v>214.263916015625</v>
      </c>
      <c r="G58" s="44"/>
      <c r="H58" s="56" t="s">
        <v>91</v>
      </c>
    </row>
    <row r="60" spans="2:8" ht="15.4" x14ac:dyDescent="0.45">
      <c r="B60" s="52">
        <v>2</v>
      </c>
      <c r="C60" s="50" t="s">
        <v>92</v>
      </c>
      <c r="D60" s="48" t="s">
        <v>95</v>
      </c>
      <c r="E60" s="45" t="s">
        <v>57</v>
      </c>
      <c r="F60" s="55">
        <f>265*0.85</f>
        <v>225.25</v>
      </c>
      <c r="G60" s="44"/>
      <c r="H60" s="56" t="s">
        <v>99</v>
      </c>
    </row>
    <row r="61" spans="2:8" ht="15.4" x14ac:dyDescent="0.45">
      <c r="B61" s="53">
        <v>1</v>
      </c>
      <c r="C61" s="51" t="s">
        <v>92</v>
      </c>
      <c r="D61" s="49" t="s">
        <v>95</v>
      </c>
      <c r="E61" s="43" t="s">
        <v>98</v>
      </c>
      <c r="F61" s="54">
        <f>371*0.85</f>
        <v>315.34999999999997</v>
      </c>
      <c r="G61" s="46"/>
      <c r="H61" s="57" t="s">
        <v>100</v>
      </c>
    </row>
    <row r="63" spans="2:8" ht="15.4" x14ac:dyDescent="0.45">
      <c r="B63" s="52">
        <v>1</v>
      </c>
      <c r="C63" s="50" t="s">
        <v>97</v>
      </c>
      <c r="D63" s="48" t="s">
        <v>93</v>
      </c>
      <c r="E63" s="45" t="s">
        <v>94</v>
      </c>
      <c r="F63" s="55">
        <f>90*0.85</f>
        <v>76.5</v>
      </c>
      <c r="G63" s="44"/>
      <c r="H63" s="56" t="s">
        <v>96</v>
      </c>
    </row>
    <row r="64" spans="2:8" ht="14.25" thickBot="1" x14ac:dyDescent="0.5">
      <c r="C64" s="59"/>
      <c r="D64" s="60"/>
      <c r="E64" s="61"/>
      <c r="F64" s="59"/>
    </row>
    <row r="66" spans="1:9" ht="18" x14ac:dyDescent="0.45">
      <c r="A66" s="92" t="s">
        <v>115</v>
      </c>
      <c r="B66" s="92"/>
    </row>
    <row r="67" spans="1:9" ht="13.15" customHeight="1" x14ac:dyDescent="0.45">
      <c r="B67" s="52">
        <v>9</v>
      </c>
      <c r="C67" s="50" t="s">
        <v>108</v>
      </c>
      <c r="D67" s="48" t="s">
        <v>109</v>
      </c>
      <c r="E67" s="45" t="s">
        <v>13</v>
      </c>
      <c r="F67" s="55">
        <f>52.5*0.85</f>
        <v>44.625</v>
      </c>
      <c r="G67" s="44"/>
      <c r="H67" s="56" t="s">
        <v>110</v>
      </c>
    </row>
    <row r="68" spans="1:9" ht="18" customHeight="1" x14ac:dyDescent="0.45">
      <c r="B68" s="53">
        <v>4</v>
      </c>
      <c r="C68" s="51" t="s">
        <v>108</v>
      </c>
      <c r="D68" s="49" t="s">
        <v>111</v>
      </c>
      <c r="E68" s="43" t="s">
        <v>12</v>
      </c>
      <c r="F68" s="54">
        <f>F67*1.25</f>
        <v>55.78125</v>
      </c>
      <c r="G68" s="46"/>
      <c r="H68" s="57" t="s">
        <v>112</v>
      </c>
    </row>
    <row r="69" spans="1:9" ht="18" customHeight="1" x14ac:dyDescent="0.45">
      <c r="B69" s="52">
        <v>1</v>
      </c>
      <c r="C69" s="50" t="s">
        <v>108</v>
      </c>
      <c r="D69" s="48" t="s">
        <v>111</v>
      </c>
      <c r="E69" s="45" t="s">
        <v>14</v>
      </c>
      <c r="F69" s="58">
        <f>F68*1.25</f>
        <v>69.7265625</v>
      </c>
      <c r="G69" s="44"/>
      <c r="H69" s="56" t="s">
        <v>113</v>
      </c>
    </row>
    <row r="70" spans="1:9" ht="15.4" x14ac:dyDescent="0.45">
      <c r="B70" s="53">
        <v>2</v>
      </c>
      <c r="C70" s="51" t="s">
        <v>108</v>
      </c>
      <c r="D70" s="49" t="s">
        <v>111</v>
      </c>
      <c r="E70" s="43" t="s">
        <v>88</v>
      </c>
      <c r="F70" s="54">
        <f>121.25*0.85</f>
        <v>103.0625</v>
      </c>
      <c r="G70" s="46"/>
      <c r="H70" s="57" t="s">
        <v>114</v>
      </c>
    </row>
    <row r="71" spans="1:9" x14ac:dyDescent="0.45">
      <c r="B71" s="38"/>
      <c r="C71" s="38"/>
      <c r="D71" s="38"/>
      <c r="E71" s="38"/>
      <c r="F71" s="38"/>
      <c r="G71" s="38"/>
      <c r="H71" s="38"/>
    </row>
    <row r="72" spans="1:9" ht="13.9" customHeight="1" x14ac:dyDescent="0.45">
      <c r="I72" s="38"/>
    </row>
    <row r="73" spans="1:9" ht="28.15" x14ac:dyDescent="0.8">
      <c r="A73" s="26" t="s">
        <v>23</v>
      </c>
    </row>
    <row r="74" spans="1:9" ht="25.5" x14ac:dyDescent="0.75">
      <c r="A74" s="14"/>
    </row>
    <row r="76" spans="1:9" ht="23.25" x14ac:dyDescent="0.7">
      <c r="A76" s="13" t="s">
        <v>20</v>
      </c>
    </row>
    <row r="77" spans="1:9" x14ac:dyDescent="0.45">
      <c r="A77" s="9" t="s">
        <v>102</v>
      </c>
    </row>
    <row r="78" spans="1:9" x14ac:dyDescent="0.45">
      <c r="A78" s="9" t="s">
        <v>18</v>
      </c>
    </row>
    <row r="79" spans="1:9" x14ac:dyDescent="0.45">
      <c r="A79" s="9" t="s">
        <v>103</v>
      </c>
    </row>
    <row r="81" spans="1:1" ht="23.25" x14ac:dyDescent="0.7">
      <c r="A81" s="13" t="s">
        <v>19</v>
      </c>
    </row>
    <row r="82" spans="1:1" x14ac:dyDescent="0.45">
      <c r="A82" s="9" t="s">
        <v>40</v>
      </c>
    </row>
    <row r="83" spans="1:1" x14ac:dyDescent="0.45">
      <c r="A83" s="9" t="s">
        <v>21</v>
      </c>
    </row>
    <row r="85" spans="1:1" ht="23.25" x14ac:dyDescent="0.7">
      <c r="A85" s="13" t="s">
        <v>22</v>
      </c>
    </row>
    <row r="86" spans="1:1" x14ac:dyDescent="0.45">
      <c r="A86" s="9" t="s">
        <v>35</v>
      </c>
    </row>
    <row r="87" spans="1:1" x14ac:dyDescent="0.45">
      <c r="A87" s="9" t="s">
        <v>24</v>
      </c>
    </row>
    <row r="88" spans="1:1" x14ac:dyDescent="0.45">
      <c r="A88" s="9" t="s">
        <v>25</v>
      </c>
    </row>
    <row r="96" spans="1:1" ht="23.25" x14ac:dyDescent="0.7">
      <c r="A96" s="13" t="s">
        <v>26</v>
      </c>
    </row>
    <row r="97" spans="1:1" x14ac:dyDescent="0.45">
      <c r="A97" s="9" t="s">
        <v>27</v>
      </c>
    </row>
    <row r="98" spans="1:1" x14ac:dyDescent="0.45">
      <c r="A98" s="9" t="s">
        <v>29</v>
      </c>
    </row>
    <row r="99" spans="1:1" x14ac:dyDescent="0.45">
      <c r="A99" s="9" t="s">
        <v>33</v>
      </c>
    </row>
    <row r="101" spans="1:1" ht="23.25" x14ac:dyDescent="0.7">
      <c r="A101" s="13" t="s">
        <v>106</v>
      </c>
    </row>
    <row r="102" spans="1:1" x14ac:dyDescent="0.45">
      <c r="A102" s="9" t="s">
        <v>104</v>
      </c>
    </row>
    <row r="103" spans="1:1" x14ac:dyDescent="0.45">
      <c r="A103" s="9" t="s">
        <v>105</v>
      </c>
    </row>
    <row r="105" spans="1:1" ht="23.25" x14ac:dyDescent="0.7">
      <c r="A105" s="13" t="s">
        <v>28</v>
      </c>
    </row>
    <row r="106" spans="1:1" x14ac:dyDescent="0.45">
      <c r="A106" s="9" t="s">
        <v>31</v>
      </c>
    </row>
    <row r="107" spans="1:1" x14ac:dyDescent="0.45">
      <c r="A107" s="9" t="s">
        <v>32</v>
      </c>
    </row>
    <row r="108" spans="1:1" x14ac:dyDescent="0.45">
      <c r="A108" s="9" t="s">
        <v>30</v>
      </c>
    </row>
  </sheetData>
  <mergeCells count="3">
    <mergeCell ref="A2:F2"/>
    <mergeCell ref="A3:C3"/>
    <mergeCell ref="A6:B6"/>
  </mergeCells>
  <phoneticPr fontId="1" type="noConversion"/>
  <printOptions horizontalCentered="1"/>
  <pageMargins left="0.5" right="0.5" top="0.6" bottom="0.6" header="0.5" footer="0.5"/>
  <pageSetup scale="80" fitToHeight="0" orientation="portrait" r:id="rId1"/>
  <headerFooter alignWithMargins="0">
    <oddHeader xml:space="preserve">&amp;L&amp;20OK TREE CORRAL--Nursery Stock&amp;16
39 Dalton Rd. Omak, WA 98841
509-322-0851; muffuletta.poboy@gmail.com&amp;C&amp;12 </oddHeader>
    <oddFooter>&amp;L&amp;"-,Bold Italic"Muffuletta &amp; PoBoy LLC, dba OK TREE CORRAL, A Licensed Nursery Wholesaler, WA State# 602603309
Orders Accepted Year-Round. Prices and Availability Subject to Change. Please See Terms and Conditions                   Rev. 11-20</oddFooter>
  </headerFooter>
  <rowBreaks count="1" manualBreakCount="1">
    <brk id="45" max="16383" man="1"/>
  </rowBreaks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Tree Pricing</vt:lpstr>
      <vt:lpstr>'Tree Pricing'!Print_Titles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2006-08-22T18:00:22Z</dcterms:created>
  <dcterms:modified xsi:type="dcterms:W3CDTF">2020-11-10T06:15:08Z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TC101962601033</vt:lpwstr>
  </property>
</Properties>
</file>