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0730" windowHeight="1176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8" i="3" l="1"/>
  <c r="F18" i="3" s="1"/>
  <c r="G18" i="3" s="1"/>
  <c r="H18" i="3" s="1"/>
  <c r="I18" i="3" s="1"/>
  <c r="C18" i="3"/>
  <c r="E17" i="3"/>
  <c r="F17" i="3"/>
  <c r="G17" i="3" s="1"/>
  <c r="H17" i="3" s="1"/>
  <c r="I17" i="3" s="1"/>
  <c r="C17" i="3"/>
  <c r="L12" i="3"/>
  <c r="L13" i="3"/>
  <c r="L14" i="3"/>
  <c r="L15" i="3"/>
  <c r="L11" i="3"/>
  <c r="K13" i="3"/>
  <c r="K14" i="3"/>
  <c r="K15" i="3"/>
  <c r="K12" i="3"/>
  <c r="J12" i="3"/>
  <c r="J13" i="3"/>
  <c r="J14" i="3"/>
  <c r="J15" i="3"/>
  <c r="J11" i="3"/>
  <c r="E15" i="3"/>
  <c r="F15" i="3" s="1"/>
  <c r="G15" i="3" s="1"/>
  <c r="H15" i="3" s="1"/>
  <c r="I15" i="3" s="1"/>
  <c r="E12" i="3"/>
  <c r="F12" i="3" s="1"/>
  <c r="G12" i="3" s="1"/>
  <c r="H12" i="3" s="1"/>
  <c r="I12" i="3" s="1"/>
  <c r="E13" i="3"/>
  <c r="F13" i="3"/>
  <c r="G13" i="3" s="1"/>
  <c r="H13" i="3" s="1"/>
  <c r="I13" i="3" s="1"/>
  <c r="E14" i="3"/>
  <c r="F14" i="3" s="1"/>
  <c r="G14" i="3" s="1"/>
  <c r="H14" i="3" s="1"/>
  <c r="I14" i="3" s="1"/>
  <c r="C15" i="3"/>
  <c r="C14" i="3"/>
  <c r="C13" i="3"/>
  <c r="C12" i="3"/>
  <c r="I11" i="3"/>
  <c r="H11" i="3"/>
  <c r="G11" i="3"/>
  <c r="F11" i="3"/>
  <c r="E11" i="3"/>
  <c r="J18" i="3" l="1"/>
  <c r="K18" i="3" s="1"/>
  <c r="L18" i="3"/>
  <c r="L17" i="3"/>
  <c r="J17" i="3"/>
  <c r="K17" i="3" s="1"/>
</calcChain>
</file>

<file path=xl/sharedStrings.xml><?xml version="1.0" encoding="utf-8"?>
<sst xmlns="http://schemas.openxmlformats.org/spreadsheetml/2006/main" count="296" uniqueCount="205">
  <si>
    <t xml:space="preserve">变量名称 </t>
    <phoneticPr fontId="1" type="noConversion"/>
  </si>
  <si>
    <t>定义</t>
    <phoneticPr fontId="1" type="noConversion"/>
  </si>
  <si>
    <t>作用</t>
    <phoneticPr fontId="1" type="noConversion"/>
  </si>
  <si>
    <t>Num_Remeber</t>
    <phoneticPr fontId="1" type="noConversion"/>
  </si>
  <si>
    <t>故障次数</t>
    <phoneticPr fontId="1" type="noConversion"/>
  </si>
  <si>
    <t>Num_Light</t>
    <phoneticPr fontId="1" type="noConversion"/>
  </si>
  <si>
    <t>灯具编号</t>
    <phoneticPr fontId="1" type="noConversion"/>
  </si>
  <si>
    <t>Current_Flag</t>
    <phoneticPr fontId="1" type="noConversion"/>
  </si>
  <si>
    <t>receive_flag</t>
    <phoneticPr fontId="1" type="noConversion"/>
  </si>
  <si>
    <t>函数定义</t>
    <phoneticPr fontId="1" type="noConversion"/>
  </si>
  <si>
    <t>函数</t>
    <phoneticPr fontId="1" type="noConversion"/>
  </si>
  <si>
    <t>Add_Value（）</t>
    <phoneticPr fontId="1" type="noConversion"/>
  </si>
  <si>
    <t>每次关机时，记录累计值</t>
    <phoneticPr fontId="1" type="noConversion"/>
  </si>
  <si>
    <t>Read_Add_Value()</t>
    <phoneticPr fontId="1" type="noConversion"/>
  </si>
  <si>
    <t>每次开机时，读取累计时间和故障次数</t>
    <phoneticPr fontId="1" type="noConversion"/>
  </si>
  <si>
    <t>根据电阻判断电流</t>
    <phoneticPr fontId="1" type="noConversion"/>
  </si>
  <si>
    <t>数组定义</t>
    <phoneticPr fontId="1" type="noConversion"/>
  </si>
  <si>
    <t>累计状态值读</t>
    <phoneticPr fontId="1" type="noConversion"/>
  </si>
  <si>
    <t>累计状态值写</t>
    <phoneticPr fontId="1" type="noConversion"/>
  </si>
  <si>
    <t>datatemp_W_state</t>
    <phoneticPr fontId="1" type="noConversion"/>
  </si>
  <si>
    <t>datatemp_R_state</t>
    <phoneticPr fontId="1" type="noConversion"/>
  </si>
  <si>
    <t>关键值状态值写</t>
    <phoneticPr fontId="1" type="noConversion"/>
  </si>
  <si>
    <t>关键值状态值读</t>
    <phoneticPr fontId="1" type="noConversion"/>
  </si>
  <si>
    <t>写入初始值</t>
    <phoneticPr fontId="1" type="noConversion"/>
  </si>
  <si>
    <t>电流值</t>
    <phoneticPr fontId="1" type="noConversion"/>
  </si>
  <si>
    <t>Current_R_Ratio（）</t>
    <phoneticPr fontId="1" type="noConversion"/>
  </si>
  <si>
    <t>datatemp_W_Init</t>
    <phoneticPr fontId="1" type="noConversion"/>
  </si>
  <si>
    <t>读取初始值</t>
    <phoneticPr fontId="1" type="noConversion"/>
  </si>
  <si>
    <t>Color_flag</t>
    <phoneticPr fontId="1" type="noConversion"/>
  </si>
  <si>
    <t>不同颜色灯电流判断标志位</t>
    <phoneticPr fontId="1" type="noConversion"/>
  </si>
  <si>
    <t>0，读取电阻值；1不读取电阻值</t>
    <phoneticPr fontId="1" type="noConversion"/>
  </si>
  <si>
    <t>datatemp_R_ADD</t>
    <phoneticPr fontId="1" type="noConversion"/>
  </si>
  <si>
    <t>datatemp_W_ADD</t>
    <phoneticPr fontId="1" type="noConversion"/>
  </si>
  <si>
    <t>USART3_R_BUF</t>
    <phoneticPr fontId="1" type="noConversion"/>
  </si>
  <si>
    <t>datatemp_R_Init</t>
    <phoneticPr fontId="1" type="noConversion"/>
  </si>
  <si>
    <t>Current_R_Ratio（）</t>
    <phoneticPr fontId="1" type="noConversion"/>
  </si>
  <si>
    <t>Current_R_Ratio_Flash</t>
    <phoneticPr fontId="1" type="noConversion"/>
  </si>
  <si>
    <t>解析接收到的初始值设定</t>
    <phoneticPr fontId="1" type="noConversion"/>
  </si>
  <si>
    <t>接到初始值设定并保存至FLASH</t>
    <phoneticPr fontId="1" type="noConversion"/>
  </si>
  <si>
    <t>Break_Short_State</t>
    <phoneticPr fontId="1" type="noConversion"/>
  </si>
  <si>
    <t>Receive_Data_Save</t>
    <phoneticPr fontId="1" type="noConversion"/>
  </si>
  <si>
    <t>短路开路控制判断</t>
    <phoneticPr fontId="1" type="noConversion"/>
  </si>
  <si>
    <t>Error_State</t>
    <phoneticPr fontId="1" type="noConversion"/>
  </si>
  <si>
    <t>记录关键值状态信息</t>
    <phoneticPr fontId="1" type="noConversion"/>
  </si>
  <si>
    <t>Error_State_Save</t>
    <phoneticPr fontId="1" type="noConversion"/>
  </si>
  <si>
    <t>将关键值状态信息存入FLASH</t>
    <phoneticPr fontId="1" type="noConversion"/>
  </si>
  <si>
    <t>Error_State_Send</t>
    <phoneticPr fontId="1" type="noConversion"/>
  </si>
  <si>
    <t>在查询时，将状态信息发送至上位机</t>
    <phoneticPr fontId="1" type="noConversion"/>
  </si>
  <si>
    <t xml:space="preserve"> Receive_Data_handle</t>
    <phoneticPr fontId="1" type="noConversion"/>
  </si>
  <si>
    <t>接收到信息处理</t>
    <phoneticPr fontId="1" type="noConversion"/>
  </si>
  <si>
    <t>USART3_F_BUF</t>
    <phoneticPr fontId="1" type="noConversion"/>
  </si>
  <si>
    <t>存放关键状态值</t>
    <phoneticPr fontId="1" type="noConversion"/>
  </si>
  <si>
    <t>USART3_T_BUF</t>
    <phoneticPr fontId="1" type="noConversion"/>
  </si>
  <si>
    <t>通过上位机发送的数据，接收数组</t>
    <phoneticPr fontId="1" type="noConversion"/>
  </si>
  <si>
    <t>发送数组</t>
    <phoneticPr fontId="1" type="noConversion"/>
  </si>
  <si>
    <t>存放数据个数</t>
    <phoneticPr fontId="1" type="noConversion"/>
  </si>
  <si>
    <t>ORIVOLT_FLAG</t>
    <phoneticPr fontId="1" type="noConversion"/>
  </si>
  <si>
    <t>调整主电压标志位</t>
    <phoneticPr fontId="1" type="noConversion"/>
  </si>
  <si>
    <t>1，代表温度已经达到过105度，</t>
    <phoneticPr fontId="1" type="noConversion"/>
  </si>
  <si>
    <t>上位机接收标志</t>
    <phoneticPr fontId="1" type="noConversion"/>
  </si>
  <si>
    <t>0，未接收到数据，1，接收到数据</t>
    <phoneticPr fontId="1" type="noConversion"/>
  </si>
  <si>
    <t>Flash 可读初始状态标志位</t>
    <phoneticPr fontId="1" type="noConversion"/>
  </si>
  <si>
    <t>0，开机读取，1关机记录</t>
    <phoneticPr fontId="1" type="noConversion"/>
  </si>
  <si>
    <t>Read_Flag</t>
    <phoneticPr fontId="1" type="noConversion"/>
  </si>
  <si>
    <t>State_Flag</t>
    <phoneticPr fontId="1" type="noConversion"/>
  </si>
  <si>
    <t>Break_Flag</t>
    <phoneticPr fontId="1" type="noConversion"/>
  </si>
  <si>
    <t>开路标志位</t>
    <phoneticPr fontId="1" type="noConversion"/>
  </si>
  <si>
    <t>0，不带开路；1带开路</t>
    <phoneticPr fontId="1" type="noConversion"/>
  </si>
  <si>
    <t>RMS1</t>
    <phoneticPr fontId="1" type="noConversion"/>
  </si>
  <si>
    <t>RMS2</t>
    <phoneticPr fontId="1" type="noConversion"/>
  </si>
  <si>
    <t>val2</t>
    <phoneticPr fontId="1" type="noConversion"/>
  </si>
  <si>
    <t>val3</t>
    <phoneticPr fontId="1" type="noConversion"/>
  </si>
  <si>
    <t>备注</t>
    <phoneticPr fontId="1" type="noConversion"/>
  </si>
  <si>
    <t>/500</t>
    <phoneticPr fontId="1" type="noConversion"/>
  </si>
  <si>
    <t>/500</t>
    <phoneticPr fontId="1" type="noConversion"/>
  </si>
  <si>
    <t>/20</t>
    <phoneticPr fontId="1" type="noConversion"/>
  </si>
  <si>
    <t>RMS</t>
    <phoneticPr fontId="1" type="noConversion"/>
  </si>
  <si>
    <t>/4</t>
    <phoneticPr fontId="1" type="noConversion"/>
  </si>
  <si>
    <t>RMSMID1</t>
  </si>
  <si>
    <t>RMSMID2</t>
    <phoneticPr fontId="1" type="noConversion"/>
  </si>
  <si>
    <t>/16</t>
    <phoneticPr fontId="1" type="noConversion"/>
  </si>
  <si>
    <t>Current_ratio1</t>
    <phoneticPr fontId="1" type="noConversion"/>
  </si>
  <si>
    <t>Current_ratio2</t>
    <phoneticPr fontId="1" type="noConversion"/>
  </si>
  <si>
    <t>Current_ratio3</t>
    <phoneticPr fontId="1" type="noConversion"/>
  </si>
  <si>
    <t>Current_ratio4</t>
    <phoneticPr fontId="1" type="noConversion"/>
  </si>
  <si>
    <t>T</t>
    <phoneticPr fontId="1" type="noConversion"/>
  </si>
  <si>
    <t>RES_IA</t>
    <phoneticPr fontId="1" type="noConversion"/>
  </si>
  <si>
    <t>SNS_IA</t>
    <phoneticPr fontId="1" type="noConversion"/>
  </si>
  <si>
    <t>LED_F1</t>
    <phoneticPr fontId="1" type="noConversion"/>
  </si>
  <si>
    <t>RES_IB</t>
    <phoneticPr fontId="1" type="noConversion"/>
  </si>
  <si>
    <t>RES_IIA</t>
    <phoneticPr fontId="1" type="noConversion"/>
  </si>
  <si>
    <t>RES_IIB</t>
    <phoneticPr fontId="1" type="noConversion"/>
  </si>
  <si>
    <t>SNS_IB</t>
    <phoneticPr fontId="1" type="noConversion"/>
  </si>
  <si>
    <t>SNS_IIA</t>
    <phoneticPr fontId="1" type="noConversion"/>
  </si>
  <si>
    <t>SNS_IIB</t>
    <phoneticPr fontId="1" type="noConversion"/>
  </si>
  <si>
    <t>02</t>
    <phoneticPr fontId="1" type="noConversion"/>
  </si>
  <si>
    <t>0xAA</t>
    <phoneticPr fontId="1" type="noConversion"/>
  </si>
  <si>
    <t>/DIV</t>
    <phoneticPr fontId="1" type="noConversion"/>
  </si>
  <si>
    <t>0-30</t>
    <phoneticPr fontId="1" type="noConversion"/>
  </si>
  <si>
    <t>INT</t>
    <phoneticPr fontId="1" type="noConversion"/>
  </si>
  <si>
    <t>备用</t>
    <phoneticPr fontId="1" type="noConversion"/>
  </si>
  <si>
    <t>Flash设定电流标志位后闪光标志位</t>
    <phoneticPr fontId="1" type="noConversion"/>
  </si>
  <si>
    <t>0，正常读取电流值，1，闪光</t>
    <phoneticPr fontId="1" type="noConversion"/>
  </si>
  <si>
    <t>Current_ratio1+0.05) * 10</t>
    <phoneticPr fontId="1" type="noConversion"/>
  </si>
  <si>
    <t>Current_ratio2+0.05) * 10</t>
    <phoneticPr fontId="1" type="noConversion"/>
  </si>
  <si>
    <t>一次故障,故障数加1 为0 可写  为1 可读</t>
    <phoneticPr fontId="1" type="noConversion"/>
  </si>
  <si>
    <t>REM_Flag</t>
    <phoneticPr fontId="1" type="noConversion"/>
  </si>
  <si>
    <t>Current_ratio3+0.05) * 10</t>
    <phoneticPr fontId="1" type="noConversion"/>
  </si>
  <si>
    <t>Current_ratio4+0.05) * 10</t>
    <phoneticPr fontId="1" type="noConversion"/>
  </si>
  <si>
    <t>send_cnt</t>
    <phoneticPr fontId="1" type="noConversion"/>
  </si>
  <si>
    <t>在上电后只可写一次的数据</t>
    <phoneticPr fontId="1" type="noConversion"/>
  </si>
  <si>
    <t>即不会再次置零</t>
    <phoneticPr fontId="1" type="noConversion"/>
  </si>
  <si>
    <t>LED_F1</t>
    <phoneticPr fontId="1" type="noConversion"/>
  </si>
  <si>
    <t>初始化</t>
    <phoneticPr fontId="1" type="noConversion"/>
  </si>
  <si>
    <t>初始化</t>
    <phoneticPr fontId="1" type="noConversion"/>
  </si>
  <si>
    <t>可以重复查询,不可初始化</t>
    <phoneticPr fontId="1" type="noConversion"/>
  </si>
  <si>
    <t>参考值</t>
  </si>
  <si>
    <t>RMS</t>
  </si>
  <si>
    <t>RMS/4</t>
  </si>
  <si>
    <t>RMS1/500</t>
  </si>
  <si>
    <t>send_flag</t>
    <phoneticPr fontId="1" type="noConversion"/>
  </si>
  <si>
    <t xml:space="preserve"> 接收到信号后，是否是发送信号，0是 1不是</t>
    <phoneticPr fontId="1" type="noConversion"/>
  </si>
  <si>
    <t>更改定义</t>
    <phoneticPr fontId="1" type="noConversion"/>
  </si>
  <si>
    <t>REM_Flag</t>
    <phoneticPr fontId="1" type="noConversion"/>
  </si>
  <si>
    <t>在不做其他操作的情况下，写入FLASH</t>
    <phoneticPr fontId="1" type="noConversion"/>
  </si>
  <si>
    <t>8寸</t>
    <phoneticPr fontId="1" type="noConversion"/>
  </si>
  <si>
    <t>备注</t>
    <phoneticPr fontId="1" type="noConversion"/>
  </si>
  <si>
    <t>RMS1</t>
    <phoneticPr fontId="1" type="noConversion"/>
  </si>
  <si>
    <t>val2</t>
    <phoneticPr fontId="1" type="noConversion"/>
  </si>
  <si>
    <t>val3</t>
    <phoneticPr fontId="1" type="noConversion"/>
  </si>
  <si>
    <t>8寸</t>
    <phoneticPr fontId="1" type="noConversion"/>
  </si>
  <si>
    <t>RMS1/1100</t>
    <phoneticPr fontId="1" type="noConversion"/>
  </si>
  <si>
    <t>/1100</t>
    <phoneticPr fontId="1" type="noConversion"/>
  </si>
  <si>
    <t>/20</t>
    <phoneticPr fontId="1" type="noConversion"/>
  </si>
  <si>
    <t>RMS</t>
    <phoneticPr fontId="1" type="noConversion"/>
  </si>
  <si>
    <t>/4</t>
    <phoneticPr fontId="1" type="noConversion"/>
  </si>
  <si>
    <t>RES_IIA</t>
    <phoneticPr fontId="1" type="noConversion"/>
  </si>
  <si>
    <t>SNS_IA</t>
    <phoneticPr fontId="1" type="noConversion"/>
  </si>
  <si>
    <t>SNS_IIA</t>
    <phoneticPr fontId="1" type="noConversion"/>
  </si>
  <si>
    <t>second</t>
    <phoneticPr fontId="1" type="noConversion"/>
  </si>
  <si>
    <t>1 可写入状态FLASH  0 不可写入FLASH</t>
    <phoneticPr fontId="1" type="noConversion"/>
  </si>
  <si>
    <t>Read_Flash_Data(void)</t>
    <phoneticPr fontId="1" type="noConversion"/>
  </si>
  <si>
    <t>读取Flash中的值</t>
    <phoneticPr fontId="1" type="noConversion"/>
  </si>
  <si>
    <t>Break_val_set(void)</t>
    <phoneticPr fontId="1" type="noConversion"/>
  </si>
  <si>
    <t>开路值设置</t>
    <phoneticPr fontId="1" type="noConversion"/>
  </si>
  <si>
    <t>Error_State_ADD(void)</t>
    <phoneticPr fontId="1" type="noConversion"/>
  </si>
  <si>
    <t>将需要记录的数据存入FLASH</t>
    <phoneticPr fontId="1" type="noConversion"/>
  </si>
  <si>
    <t>Init_Con()</t>
    <phoneticPr fontId="1" type="noConversion"/>
  </si>
  <si>
    <t>初始化程序</t>
    <phoneticPr fontId="1" type="noConversion"/>
  </si>
  <si>
    <t>/DIV(124)</t>
    <phoneticPr fontId="1" type="noConversion"/>
  </si>
  <si>
    <t>0-30</t>
    <phoneticPr fontId="1" type="noConversion"/>
  </si>
  <si>
    <t>0/1</t>
    <phoneticPr fontId="1" type="noConversion"/>
  </si>
  <si>
    <t>12寸</t>
    <phoneticPr fontId="1" type="noConversion"/>
  </si>
  <si>
    <t>0x0C</t>
    <phoneticPr fontId="1" type="noConversion"/>
  </si>
  <si>
    <t>0x0C</t>
    <phoneticPr fontId="1" type="noConversion"/>
  </si>
  <si>
    <t>0x08</t>
    <phoneticPr fontId="1" type="noConversion"/>
  </si>
  <si>
    <t>0x08</t>
    <phoneticPr fontId="1" type="noConversion"/>
  </si>
  <si>
    <t>状态反馈指令</t>
    <phoneticPr fontId="1" type="noConversion"/>
  </si>
  <si>
    <t>状态查询指令</t>
    <phoneticPr fontId="1" type="noConversion"/>
  </si>
  <si>
    <t>02</t>
    <phoneticPr fontId="1" type="noConversion"/>
  </si>
  <si>
    <t>89</t>
    <phoneticPr fontId="1" type="noConversion"/>
  </si>
  <si>
    <t>11</t>
    <phoneticPr fontId="1" type="noConversion"/>
  </si>
  <si>
    <t>58</t>
    <phoneticPr fontId="1" type="noConversion"/>
  </si>
  <si>
    <t>12</t>
    <phoneticPr fontId="1" type="noConversion"/>
  </si>
  <si>
    <t>00</t>
    <phoneticPr fontId="1" type="noConversion"/>
  </si>
  <si>
    <t>06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</si>
  <si>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</si>
  <si>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</si>
  <si>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</si>
  <si>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</si>
  <si>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20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</si>
  <si>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</si>
  <si>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</si>
  <si>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</si>
  <si>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</si>
  <si>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</si>
  <si>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26</t>
    <phoneticPr fontId="1" type="noConversion"/>
  </si>
  <si>
    <t>27</t>
    <phoneticPr fontId="1" type="noConversion"/>
  </si>
  <si>
    <t>06</t>
    <phoneticPr fontId="1" type="noConversion"/>
  </si>
  <si>
    <t>校验</t>
    <phoneticPr fontId="1" type="noConversion"/>
  </si>
  <si>
    <t>版本查询指令</t>
    <phoneticPr fontId="1" type="noConversion"/>
  </si>
  <si>
    <t>85</t>
    <phoneticPr fontId="1" type="noConversion"/>
  </si>
  <si>
    <t>00</t>
    <phoneticPr fontId="1" type="noConversion"/>
  </si>
  <si>
    <t>版本反馈指令</t>
    <phoneticPr fontId="1" type="noConversion"/>
  </si>
  <si>
    <t>Year</t>
    <phoneticPr fontId="1" type="noConversion"/>
  </si>
  <si>
    <t>Month</t>
    <phoneticPr fontId="1" type="noConversion"/>
  </si>
  <si>
    <t>Date</t>
    <phoneticPr fontId="1" type="noConversion"/>
  </si>
  <si>
    <t>hardware_version</t>
    <phoneticPr fontId="1" type="noConversion"/>
  </si>
  <si>
    <t>version_big</t>
    <phoneticPr fontId="1" type="noConversion"/>
  </si>
  <si>
    <t>version_small</t>
    <phoneticPr fontId="1" type="noConversion"/>
  </si>
  <si>
    <t>备用</t>
    <phoneticPr fontId="1" type="noConversion"/>
  </si>
  <si>
    <t>设置参数指令</t>
    <phoneticPr fontId="1" type="noConversion"/>
  </si>
  <si>
    <t>02</t>
    <phoneticPr fontId="1" type="noConversion"/>
  </si>
  <si>
    <t>IA</t>
    <phoneticPr fontId="1" type="noConversion"/>
  </si>
  <si>
    <t>IB</t>
    <phoneticPr fontId="1" type="noConversion"/>
  </si>
  <si>
    <t>IIA</t>
    <phoneticPr fontId="1" type="noConversion"/>
  </si>
  <si>
    <t>IIA</t>
    <phoneticPr fontId="1" type="noConversion"/>
  </si>
  <si>
    <t>IIB</t>
    <phoneticPr fontId="1" type="noConversion"/>
  </si>
  <si>
    <t>Read_R_Flag</t>
    <phoneticPr fontId="1" type="noConversion"/>
  </si>
  <si>
    <t>MOS_FLAG</t>
    <phoneticPr fontId="1" type="noConversion"/>
  </si>
  <si>
    <t>break_flag</t>
    <phoneticPr fontId="1" type="noConversion"/>
  </si>
  <si>
    <t>灯具编号</t>
    <phoneticPr fontId="1" type="noConversion"/>
  </si>
  <si>
    <t>设置反馈指令</t>
    <phoneticPr fontId="1" type="noConversion"/>
  </si>
  <si>
    <t>备用</t>
    <phoneticPr fontId="1" type="noConversion"/>
  </si>
  <si>
    <t>检验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</si>
</sst>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3" workbookViewId="0">
      <selection activeCell="C39" sqref="C39"/>
    </sheetView>
  </sheetViews>
  <sheetFormatPr defaultRowHeight="13.5" x14ac:dyDescent="0.15"/>
  <cols>
    <col min="1" max="1" width="24.25" customWidth="1"/>
    <col min="2" max="2" width="38.875" customWidth="1"/>
    <col min="3" max="3" width="30.375" customWidth="1"/>
    <col min="4" max="4" width="4.375" customWidth="1"/>
    <col min="5" max="5" width="1.125" customWidth="1"/>
    <col min="6" max="6" width="6.875" hidden="1" customWidth="1"/>
    <col min="7" max="7" width="21.875" customWidth="1"/>
    <col min="8" max="8" width="27.25" customWidth="1"/>
  </cols>
  <sheetData>
    <row r="1" spans="1:8" x14ac:dyDescent="0.15">
      <c r="A1" t="s">
        <v>0</v>
      </c>
      <c r="B1" t="s">
        <v>1</v>
      </c>
      <c r="C1" t="s">
        <v>2</v>
      </c>
      <c r="G1" t="s">
        <v>10</v>
      </c>
      <c r="H1" t="s">
        <v>9</v>
      </c>
    </row>
    <row r="2" spans="1:8" x14ac:dyDescent="0.15">
      <c r="A2" t="s">
        <v>3</v>
      </c>
      <c r="B2" t="s">
        <v>4</v>
      </c>
      <c r="G2" t="s">
        <v>11</v>
      </c>
      <c r="H2" t="s">
        <v>12</v>
      </c>
    </row>
    <row r="3" spans="1:8" x14ac:dyDescent="0.15">
      <c r="A3" t="s">
        <v>5</v>
      </c>
      <c r="B3" t="s">
        <v>6</v>
      </c>
      <c r="G3" t="s">
        <v>13</v>
      </c>
      <c r="H3" t="s">
        <v>14</v>
      </c>
    </row>
    <row r="4" spans="1:8" x14ac:dyDescent="0.15">
      <c r="A4" t="s">
        <v>63</v>
      </c>
      <c r="B4" t="s">
        <v>61</v>
      </c>
      <c r="C4" t="s">
        <v>62</v>
      </c>
      <c r="G4" t="s">
        <v>35</v>
      </c>
      <c r="H4" t="s">
        <v>15</v>
      </c>
    </row>
    <row r="5" spans="1:8" x14ac:dyDescent="0.15">
      <c r="A5" s="2" t="s">
        <v>7</v>
      </c>
      <c r="B5" s="2" t="s">
        <v>101</v>
      </c>
      <c r="C5" s="2" t="s">
        <v>102</v>
      </c>
      <c r="G5" t="s">
        <v>36</v>
      </c>
      <c r="H5" t="s">
        <v>37</v>
      </c>
    </row>
    <row r="6" spans="1:8" x14ac:dyDescent="0.15">
      <c r="A6" t="s">
        <v>8</v>
      </c>
      <c r="B6" t="s">
        <v>59</v>
      </c>
      <c r="C6" t="s">
        <v>60</v>
      </c>
      <c r="G6" t="s">
        <v>40</v>
      </c>
      <c r="H6" t="s">
        <v>38</v>
      </c>
    </row>
    <row r="7" spans="1:8" x14ac:dyDescent="0.15">
      <c r="A7" t="s">
        <v>28</v>
      </c>
      <c r="B7" t="s">
        <v>29</v>
      </c>
      <c r="C7" t="s">
        <v>30</v>
      </c>
      <c r="G7" t="s">
        <v>39</v>
      </c>
      <c r="H7" t="s">
        <v>41</v>
      </c>
    </row>
    <row r="8" spans="1:8" x14ac:dyDescent="0.15">
      <c r="A8" t="s">
        <v>64</v>
      </c>
      <c r="G8" t="s">
        <v>42</v>
      </c>
      <c r="H8" t="s">
        <v>43</v>
      </c>
    </row>
    <row r="9" spans="1:8" x14ac:dyDescent="0.15">
      <c r="A9" t="s">
        <v>65</v>
      </c>
      <c r="B9" t="s">
        <v>66</v>
      </c>
      <c r="C9" t="s">
        <v>67</v>
      </c>
      <c r="G9" t="s">
        <v>44</v>
      </c>
      <c r="H9" t="s">
        <v>45</v>
      </c>
    </row>
    <row r="10" spans="1:8" x14ac:dyDescent="0.15">
      <c r="A10" t="s">
        <v>56</v>
      </c>
      <c r="B10" t="s">
        <v>57</v>
      </c>
      <c r="C10" t="s">
        <v>58</v>
      </c>
      <c r="G10" t="s">
        <v>46</v>
      </c>
      <c r="H10" t="s">
        <v>47</v>
      </c>
    </row>
    <row r="11" spans="1:8" x14ac:dyDescent="0.15">
      <c r="A11" s="3" t="s">
        <v>106</v>
      </c>
      <c r="B11" s="4" t="s">
        <v>105</v>
      </c>
      <c r="C11" t="s">
        <v>122</v>
      </c>
      <c r="G11" t="s">
        <v>141</v>
      </c>
      <c r="H11" t="s">
        <v>142</v>
      </c>
    </row>
    <row r="12" spans="1:8" x14ac:dyDescent="0.15">
      <c r="A12" t="s">
        <v>120</v>
      </c>
      <c r="B12" t="s">
        <v>121</v>
      </c>
      <c r="G12" t="s">
        <v>48</v>
      </c>
      <c r="H12" t="s">
        <v>49</v>
      </c>
    </row>
    <row r="13" spans="1:8" x14ac:dyDescent="0.15">
      <c r="A13" t="s">
        <v>123</v>
      </c>
      <c r="B13" t="s">
        <v>140</v>
      </c>
      <c r="C13" t="s">
        <v>124</v>
      </c>
    </row>
    <row r="14" spans="1:8" x14ac:dyDescent="0.15">
      <c r="G14" t="s">
        <v>143</v>
      </c>
      <c r="H14" t="s">
        <v>144</v>
      </c>
    </row>
    <row r="15" spans="1:8" x14ac:dyDescent="0.15">
      <c r="G15" t="s">
        <v>145</v>
      </c>
      <c r="H15" t="s">
        <v>146</v>
      </c>
    </row>
    <row r="16" spans="1:8" x14ac:dyDescent="0.15">
      <c r="A16" t="s">
        <v>110</v>
      </c>
      <c r="B16" t="s">
        <v>111</v>
      </c>
    </row>
    <row r="17" spans="1:8" x14ac:dyDescent="0.15">
      <c r="A17" t="s">
        <v>109</v>
      </c>
      <c r="C17" t="s">
        <v>115</v>
      </c>
      <c r="G17" t="s">
        <v>147</v>
      </c>
      <c r="H17" t="s">
        <v>148</v>
      </c>
    </row>
    <row r="18" spans="1:8" x14ac:dyDescent="0.15">
      <c r="A18" t="s">
        <v>106</v>
      </c>
      <c r="C18" t="s">
        <v>114</v>
      </c>
    </row>
    <row r="19" spans="1:8" x14ac:dyDescent="0.15">
      <c r="A19" t="s">
        <v>112</v>
      </c>
      <c r="C19" t="s">
        <v>113</v>
      </c>
    </row>
    <row r="24" spans="1:8" x14ac:dyDescent="0.15">
      <c r="A24" t="s">
        <v>16</v>
      </c>
      <c r="C24" t="s">
        <v>55</v>
      </c>
    </row>
    <row r="25" spans="1:8" x14ac:dyDescent="0.15">
      <c r="A25" t="s">
        <v>32</v>
      </c>
      <c r="B25" t="s">
        <v>17</v>
      </c>
    </row>
    <row r="26" spans="1:8" x14ac:dyDescent="0.15">
      <c r="A26" t="s">
        <v>31</v>
      </c>
      <c r="B26" t="s">
        <v>18</v>
      </c>
    </row>
    <row r="27" spans="1:8" x14ac:dyDescent="0.15">
      <c r="A27" t="s">
        <v>19</v>
      </c>
      <c r="B27" t="s">
        <v>21</v>
      </c>
    </row>
    <row r="28" spans="1:8" x14ac:dyDescent="0.15">
      <c r="A28" t="s">
        <v>20</v>
      </c>
      <c r="B28" t="s">
        <v>22</v>
      </c>
    </row>
    <row r="29" spans="1:8" x14ac:dyDescent="0.15">
      <c r="A29" t="s">
        <v>26</v>
      </c>
      <c r="B29" t="s">
        <v>23</v>
      </c>
      <c r="C29" t="s">
        <v>24</v>
      </c>
      <c r="G29" t="s">
        <v>25</v>
      </c>
    </row>
    <row r="30" spans="1:8" x14ac:dyDescent="0.15">
      <c r="A30" t="s">
        <v>34</v>
      </c>
      <c r="B30" t="s">
        <v>27</v>
      </c>
    </row>
    <row r="31" spans="1:8" x14ac:dyDescent="0.15">
      <c r="A31" t="s">
        <v>33</v>
      </c>
      <c r="B31" t="s">
        <v>53</v>
      </c>
    </row>
    <row r="32" spans="1:8" x14ac:dyDescent="0.15">
      <c r="A32" t="s">
        <v>50</v>
      </c>
      <c r="B32" t="s">
        <v>51</v>
      </c>
    </row>
    <row r="33" spans="1:2" x14ac:dyDescent="0.15">
      <c r="A33" t="s">
        <v>52</v>
      </c>
      <c r="B33" t="s">
        <v>54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abSelected="1" zoomScale="70" zoomScaleNormal="70" workbookViewId="0">
      <selection activeCell="O11" sqref="O11"/>
    </sheetView>
  </sheetViews>
  <sheetFormatPr defaultRowHeight="13.5" x14ac:dyDescent="0.15"/>
  <cols>
    <col min="1" max="1" width="9" style="5"/>
    <col min="2" max="2" width="13.125" style="1" customWidth="1"/>
    <col min="3" max="3" width="10" style="1" customWidth="1"/>
    <col min="4" max="4" width="9.75" style="1" customWidth="1"/>
    <col min="5" max="5" width="12.375" style="1" customWidth="1"/>
    <col min="6" max="6" width="9.875" style="1" customWidth="1"/>
    <col min="7" max="7" width="8.375" style="1" customWidth="1"/>
    <col min="8" max="8" width="11.5" style="1" customWidth="1"/>
    <col min="9" max="9" width="9" style="1"/>
    <col min="10" max="10" width="18.375" style="1" bestFit="1" customWidth="1"/>
    <col min="11" max="11" width="12.75" style="1" bestFit="1" customWidth="1"/>
    <col min="12" max="12" width="27.75" style="1" customWidth="1"/>
    <col min="13" max="13" width="26.125" style="1" customWidth="1"/>
    <col min="14" max="14" width="13.375" style="1" customWidth="1"/>
    <col min="15" max="18" width="28.25" style="1" bestFit="1" customWidth="1"/>
    <col min="19" max="16384" width="9" style="1"/>
  </cols>
  <sheetData>
    <row r="1" spans="1:18" s="5" customFormat="1" x14ac:dyDescent="0.15"/>
    <row r="2" spans="1:18" s="7" customFormat="1" x14ac:dyDescent="0.15">
      <c r="A2" s="7">
        <v>1</v>
      </c>
      <c r="B2" s="7" t="s">
        <v>158</v>
      </c>
      <c r="C2" s="13">
        <v>0</v>
      </c>
      <c r="D2" s="13">
        <v>1</v>
      </c>
      <c r="E2" s="13">
        <v>2</v>
      </c>
      <c r="F2" s="13">
        <v>3</v>
      </c>
      <c r="G2" s="13">
        <v>4</v>
      </c>
      <c r="H2" s="13">
        <v>5</v>
      </c>
      <c r="I2" s="13">
        <v>6</v>
      </c>
      <c r="J2" s="13">
        <v>7</v>
      </c>
      <c r="K2" s="13">
        <v>8</v>
      </c>
      <c r="L2" s="13">
        <v>9</v>
      </c>
      <c r="M2" s="13">
        <v>10</v>
      </c>
      <c r="N2" s="13">
        <v>11</v>
      </c>
      <c r="O2" s="13">
        <v>12</v>
      </c>
      <c r="P2" s="13">
        <v>13</v>
      </c>
      <c r="Q2" s="13">
        <v>14</v>
      </c>
      <c r="R2" s="13">
        <v>15</v>
      </c>
    </row>
    <row r="3" spans="1:18" s="8" customFormat="1" x14ac:dyDescent="0.15">
      <c r="C3" s="14" t="s">
        <v>159</v>
      </c>
      <c r="D3" s="14" t="s">
        <v>160</v>
      </c>
      <c r="E3" s="14" t="s">
        <v>161</v>
      </c>
      <c r="F3" s="14" t="s">
        <v>162</v>
      </c>
      <c r="G3" s="14" t="s">
        <v>163</v>
      </c>
      <c r="H3" s="14" t="s">
        <v>164</v>
      </c>
      <c r="I3" s="14" t="s">
        <v>165</v>
      </c>
      <c r="J3" s="14" t="s">
        <v>164</v>
      </c>
      <c r="K3" s="14" t="s">
        <v>164</v>
      </c>
      <c r="L3" s="14" t="s">
        <v>164</v>
      </c>
      <c r="M3" s="14" t="s">
        <v>164</v>
      </c>
      <c r="N3" s="14" t="s">
        <v>164</v>
      </c>
      <c r="O3" s="14" t="s">
        <v>164</v>
      </c>
      <c r="P3" s="14" t="s">
        <v>164</v>
      </c>
      <c r="Q3" s="14" t="s">
        <v>165</v>
      </c>
      <c r="R3" s="14" t="s">
        <v>164</v>
      </c>
    </row>
    <row r="4" spans="1:18" s="8" customFormat="1" x14ac:dyDescent="0.15"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8" s="8" customFormat="1" x14ac:dyDescent="0.15">
      <c r="C5" s="14" t="s">
        <v>166</v>
      </c>
      <c r="D5" s="14" t="s">
        <v>167</v>
      </c>
      <c r="E5" s="14" t="s">
        <v>168</v>
      </c>
      <c r="F5" s="14" t="s">
        <v>169</v>
      </c>
      <c r="G5" s="14" t="s">
        <v>170</v>
      </c>
      <c r="H5" s="14" t="s">
        <v>171</v>
      </c>
      <c r="I5" s="14" t="s">
        <v>172</v>
      </c>
      <c r="J5" s="14" t="s">
        <v>173</v>
      </c>
      <c r="K5" s="14" t="s">
        <v>174</v>
      </c>
      <c r="L5" s="14" t="s">
        <v>175</v>
      </c>
      <c r="M5" s="14" t="s">
        <v>176</v>
      </c>
      <c r="N5" s="14" t="s">
        <v>177</v>
      </c>
    </row>
    <row r="6" spans="1:18" s="8" customFormat="1" x14ac:dyDescent="0.15">
      <c r="C6" s="14" t="s">
        <v>164</v>
      </c>
      <c r="D6" s="14" t="s">
        <v>164</v>
      </c>
      <c r="E6" s="14" t="s">
        <v>164</v>
      </c>
      <c r="F6" s="14" t="s">
        <v>164</v>
      </c>
      <c r="G6" s="14" t="s">
        <v>164</v>
      </c>
      <c r="H6" s="14" t="s">
        <v>164</v>
      </c>
      <c r="I6" s="14" t="s">
        <v>164</v>
      </c>
      <c r="J6" s="14" t="s">
        <v>178</v>
      </c>
      <c r="K6" s="14" t="s">
        <v>164</v>
      </c>
      <c r="L6" s="14" t="s">
        <v>164</v>
      </c>
      <c r="M6" s="14" t="s">
        <v>164</v>
      </c>
      <c r="N6" s="14" t="s">
        <v>179</v>
      </c>
    </row>
    <row r="7" spans="1:18" s="5" customFormat="1" x14ac:dyDescent="0.15"/>
    <row r="8" spans="1:18" s="7" customFormat="1" x14ac:dyDescent="0.15">
      <c r="B8" s="7" t="s">
        <v>152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</row>
    <row r="9" spans="1:18" s="7" customFormat="1" x14ac:dyDescent="0.15">
      <c r="B9" s="7" t="s">
        <v>157</v>
      </c>
      <c r="C9" s="13">
        <v>0</v>
      </c>
      <c r="D9" s="13">
        <v>1</v>
      </c>
      <c r="E9" s="13">
        <v>2</v>
      </c>
      <c r="F9" s="13">
        <v>3</v>
      </c>
      <c r="G9" s="13">
        <v>4</v>
      </c>
      <c r="H9" s="13">
        <v>5</v>
      </c>
      <c r="I9" s="13">
        <v>6</v>
      </c>
      <c r="J9" s="13">
        <v>7</v>
      </c>
      <c r="K9" s="13">
        <v>8</v>
      </c>
      <c r="L9" s="13">
        <v>9</v>
      </c>
      <c r="M9" s="13">
        <v>10</v>
      </c>
      <c r="N9" s="13">
        <v>11</v>
      </c>
      <c r="O9" s="13">
        <v>12</v>
      </c>
      <c r="P9" s="13">
        <v>13</v>
      </c>
      <c r="Q9" s="13">
        <v>14</v>
      </c>
      <c r="R9" s="13">
        <v>15</v>
      </c>
    </row>
    <row r="10" spans="1:18" s="7" customFormat="1" x14ac:dyDescent="0.15">
      <c r="C10" s="14" t="s">
        <v>95</v>
      </c>
      <c r="D10" s="13" t="s">
        <v>96</v>
      </c>
      <c r="E10" s="14" t="s">
        <v>153</v>
      </c>
      <c r="F10" s="14" t="s">
        <v>154</v>
      </c>
      <c r="G10" s="13">
        <v>0</v>
      </c>
      <c r="H10" s="13" t="s">
        <v>68</v>
      </c>
      <c r="I10" s="13" t="s">
        <v>69</v>
      </c>
      <c r="J10" s="13" t="s">
        <v>70</v>
      </c>
      <c r="K10" s="13" t="s">
        <v>71</v>
      </c>
      <c r="L10" s="13" t="s">
        <v>78</v>
      </c>
      <c r="M10" s="13" t="s">
        <v>79</v>
      </c>
      <c r="N10" s="13" t="s">
        <v>76</v>
      </c>
      <c r="O10" s="13" t="s">
        <v>81</v>
      </c>
      <c r="P10" s="13" t="s">
        <v>82</v>
      </c>
      <c r="Q10" s="13" t="s">
        <v>83</v>
      </c>
      <c r="R10" s="13" t="s">
        <v>84</v>
      </c>
    </row>
    <row r="11" spans="1:18" s="7" customFormat="1" x14ac:dyDescent="0.15">
      <c r="B11" s="7" t="s">
        <v>72</v>
      </c>
      <c r="C11" s="13"/>
      <c r="D11" s="13"/>
      <c r="E11" s="13"/>
      <c r="F11" s="13"/>
      <c r="G11" s="13"/>
      <c r="H11" s="13" t="s">
        <v>73</v>
      </c>
      <c r="I11" s="13" t="s">
        <v>74</v>
      </c>
      <c r="J11" s="13" t="s">
        <v>75</v>
      </c>
      <c r="K11" s="13"/>
      <c r="L11" s="13" t="s">
        <v>80</v>
      </c>
      <c r="M11" s="13" t="s">
        <v>80</v>
      </c>
      <c r="N11" s="13" t="s">
        <v>77</v>
      </c>
      <c r="O11" s="15" t="s">
        <v>103</v>
      </c>
      <c r="P11" s="16" t="s">
        <v>104</v>
      </c>
      <c r="Q11" s="13" t="s">
        <v>107</v>
      </c>
      <c r="R11" s="13" t="s">
        <v>108</v>
      </c>
    </row>
    <row r="12" spans="1:18" s="7" customFormat="1" x14ac:dyDescent="0.15"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</row>
    <row r="13" spans="1:18" s="7" customFormat="1" x14ac:dyDescent="0.15">
      <c r="C13" s="13">
        <v>16</v>
      </c>
      <c r="D13" s="13">
        <v>17</v>
      </c>
      <c r="E13" s="13">
        <v>18</v>
      </c>
      <c r="F13" s="13">
        <v>19</v>
      </c>
      <c r="G13" s="13">
        <v>20</v>
      </c>
      <c r="H13" s="13">
        <v>21</v>
      </c>
      <c r="I13" s="13">
        <v>22</v>
      </c>
      <c r="J13" s="13">
        <v>23</v>
      </c>
      <c r="K13" s="13">
        <v>24</v>
      </c>
      <c r="L13" s="13">
        <v>25</v>
      </c>
      <c r="M13" s="13">
        <v>26</v>
      </c>
      <c r="N13" s="13">
        <v>27</v>
      </c>
      <c r="O13" s="13">
        <v>28</v>
      </c>
      <c r="P13" s="13">
        <v>29</v>
      </c>
      <c r="Q13" s="13">
        <v>30</v>
      </c>
      <c r="R13" s="13">
        <v>31</v>
      </c>
    </row>
    <row r="14" spans="1:18" s="7" customFormat="1" x14ac:dyDescent="0.15">
      <c r="C14" s="13" t="s">
        <v>86</v>
      </c>
      <c r="D14" s="13" t="s">
        <v>89</v>
      </c>
      <c r="E14" s="13" t="s">
        <v>90</v>
      </c>
      <c r="F14" s="13" t="s">
        <v>91</v>
      </c>
      <c r="G14" s="13" t="s">
        <v>87</v>
      </c>
      <c r="H14" s="13" t="s">
        <v>92</v>
      </c>
      <c r="I14" s="13" t="s">
        <v>93</v>
      </c>
      <c r="J14" s="13" t="s">
        <v>94</v>
      </c>
      <c r="K14" s="13" t="s">
        <v>88</v>
      </c>
      <c r="L14" s="13" t="s">
        <v>85</v>
      </c>
      <c r="M14" s="17" t="s">
        <v>139</v>
      </c>
      <c r="N14" s="17"/>
      <c r="O14" s="17"/>
      <c r="P14" s="17"/>
      <c r="Q14" s="13" t="s">
        <v>100</v>
      </c>
      <c r="R14" s="13" t="s">
        <v>204</v>
      </c>
    </row>
    <row r="15" spans="1:18" s="7" customFormat="1" x14ac:dyDescent="0.15">
      <c r="C15" s="13" t="s">
        <v>97</v>
      </c>
      <c r="D15" s="13" t="s">
        <v>97</v>
      </c>
      <c r="E15" s="13" t="s">
        <v>97</v>
      </c>
      <c r="F15" s="13" t="s">
        <v>97</v>
      </c>
      <c r="G15" s="13" t="s">
        <v>80</v>
      </c>
      <c r="H15" s="13" t="s">
        <v>80</v>
      </c>
      <c r="I15" s="13" t="s">
        <v>80</v>
      </c>
      <c r="J15" s="13" t="s">
        <v>80</v>
      </c>
      <c r="K15" s="13"/>
      <c r="L15" s="13" t="s">
        <v>99</v>
      </c>
      <c r="M15" s="17"/>
      <c r="N15" s="17"/>
      <c r="O15" s="17"/>
      <c r="P15" s="17"/>
      <c r="Q15" s="13"/>
      <c r="R15" s="13"/>
    </row>
    <row r="16" spans="1:18" x14ac:dyDescent="0.15">
      <c r="C16" s="6" t="s">
        <v>98</v>
      </c>
      <c r="D16" s="6"/>
      <c r="E16" s="6"/>
      <c r="F16" s="6"/>
    </row>
    <row r="18" spans="1:18" s="7" customFormat="1" x14ac:dyDescent="0.15">
      <c r="B18" s="7" t="s">
        <v>125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</row>
    <row r="19" spans="1:18" s="7" customFormat="1" x14ac:dyDescent="0.15">
      <c r="B19" s="7" t="s">
        <v>157</v>
      </c>
      <c r="C19" s="13">
        <v>0</v>
      </c>
      <c r="D19" s="13">
        <v>1</v>
      </c>
      <c r="E19" s="13">
        <v>2</v>
      </c>
      <c r="F19" s="13">
        <v>3</v>
      </c>
      <c r="G19" s="13">
        <v>4</v>
      </c>
      <c r="H19" s="13">
        <v>5</v>
      </c>
      <c r="I19" s="13">
        <v>6</v>
      </c>
      <c r="J19" s="13">
        <v>7</v>
      </c>
      <c r="K19" s="13">
        <v>8</v>
      </c>
      <c r="L19" s="13">
        <v>9</v>
      </c>
      <c r="M19" s="13">
        <v>10</v>
      </c>
      <c r="N19" s="13">
        <v>11</v>
      </c>
      <c r="O19" s="13">
        <v>12</v>
      </c>
      <c r="P19" s="13">
        <v>13</v>
      </c>
      <c r="Q19" s="13">
        <v>14</v>
      </c>
      <c r="R19" s="13">
        <v>15</v>
      </c>
    </row>
    <row r="20" spans="1:18" s="7" customFormat="1" x14ac:dyDescent="0.15">
      <c r="C20" s="14" t="s">
        <v>95</v>
      </c>
      <c r="D20" s="13" t="s">
        <v>96</v>
      </c>
      <c r="E20" s="14" t="s">
        <v>155</v>
      </c>
      <c r="F20" s="14" t="s">
        <v>156</v>
      </c>
      <c r="G20" s="13"/>
      <c r="H20" s="13" t="s">
        <v>127</v>
      </c>
      <c r="I20" s="13" t="s">
        <v>128</v>
      </c>
      <c r="J20" s="13" t="s">
        <v>129</v>
      </c>
      <c r="K20" s="13" t="s">
        <v>134</v>
      </c>
      <c r="L20" s="13" t="s">
        <v>81</v>
      </c>
      <c r="M20" s="13" t="s">
        <v>83</v>
      </c>
      <c r="N20" s="13" t="s">
        <v>86</v>
      </c>
      <c r="O20" s="13" t="s">
        <v>136</v>
      </c>
      <c r="P20" s="13" t="s">
        <v>137</v>
      </c>
      <c r="Q20" s="13" t="s">
        <v>138</v>
      </c>
      <c r="R20" s="13" t="s">
        <v>88</v>
      </c>
    </row>
    <row r="21" spans="1:18" s="7" customFormat="1" x14ac:dyDescent="0.15">
      <c r="B21" s="7" t="s">
        <v>126</v>
      </c>
      <c r="C21" s="13"/>
      <c r="D21" s="13"/>
      <c r="E21" s="13"/>
      <c r="F21" s="13"/>
      <c r="G21" s="13"/>
      <c r="H21" s="13" t="s">
        <v>132</v>
      </c>
      <c r="I21" s="13" t="s">
        <v>133</v>
      </c>
      <c r="J21" s="13"/>
      <c r="K21" s="13" t="s">
        <v>135</v>
      </c>
      <c r="L21" s="15" t="s">
        <v>103</v>
      </c>
      <c r="M21" s="15" t="s">
        <v>103</v>
      </c>
      <c r="N21" s="13" t="s">
        <v>97</v>
      </c>
      <c r="O21" s="13" t="s">
        <v>149</v>
      </c>
      <c r="P21" s="13" t="s">
        <v>80</v>
      </c>
      <c r="Q21" s="13" t="s">
        <v>80</v>
      </c>
      <c r="R21" s="13" t="s">
        <v>151</v>
      </c>
    </row>
    <row r="22" spans="1:18" s="7" customFormat="1" x14ac:dyDescent="0.15">
      <c r="C22" s="13"/>
      <c r="D22" s="13"/>
      <c r="E22" s="13"/>
      <c r="F22" s="13"/>
      <c r="G22" s="13"/>
      <c r="H22" s="13">
        <v>40000</v>
      </c>
      <c r="I22" s="13">
        <v>2400</v>
      </c>
      <c r="J22" s="13">
        <v>1</v>
      </c>
      <c r="K22" s="13">
        <v>160</v>
      </c>
      <c r="L22" s="13">
        <v>0.4</v>
      </c>
      <c r="M22" s="13">
        <v>0</v>
      </c>
      <c r="N22" s="13" t="s">
        <v>150</v>
      </c>
      <c r="O22" s="13"/>
      <c r="P22" s="13">
        <v>75</v>
      </c>
      <c r="Q22" s="13"/>
      <c r="R22" s="13"/>
    </row>
    <row r="23" spans="1:18" s="7" customFormat="1" x14ac:dyDescent="0.15"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</row>
    <row r="24" spans="1:18" s="7" customFormat="1" x14ac:dyDescent="0.15">
      <c r="C24" s="13">
        <v>16</v>
      </c>
      <c r="D24" s="13">
        <v>17</v>
      </c>
      <c r="E24" s="13">
        <v>18</v>
      </c>
      <c r="F24" s="13">
        <v>19</v>
      </c>
      <c r="G24" s="13">
        <v>20</v>
      </c>
      <c r="H24" s="13">
        <v>21</v>
      </c>
      <c r="I24" s="13">
        <v>22</v>
      </c>
      <c r="J24" s="13">
        <v>23</v>
      </c>
      <c r="K24" s="13">
        <v>24</v>
      </c>
      <c r="L24" s="13">
        <v>25</v>
      </c>
      <c r="M24" s="13">
        <v>26</v>
      </c>
      <c r="N24" s="13">
        <v>27</v>
      </c>
      <c r="O24" s="13">
        <v>28</v>
      </c>
      <c r="P24" s="13">
        <v>29</v>
      </c>
      <c r="Q24" s="13">
        <v>30</v>
      </c>
      <c r="R24" s="13">
        <v>31</v>
      </c>
    </row>
    <row r="25" spans="1:18" s="7" customFormat="1" x14ac:dyDescent="0.15">
      <c r="C25" s="13" t="s">
        <v>85</v>
      </c>
      <c r="D25" s="17" t="s">
        <v>139</v>
      </c>
      <c r="E25" s="17"/>
      <c r="F25" s="17"/>
      <c r="G25" s="17"/>
      <c r="H25" s="13" t="s">
        <v>190</v>
      </c>
      <c r="I25" s="13" t="s">
        <v>190</v>
      </c>
      <c r="J25" s="13" t="s">
        <v>190</v>
      </c>
      <c r="K25" s="13" t="s">
        <v>190</v>
      </c>
      <c r="L25" s="13" t="s">
        <v>190</v>
      </c>
      <c r="M25" s="13" t="s">
        <v>190</v>
      </c>
      <c r="N25" s="13" t="s">
        <v>190</v>
      </c>
      <c r="O25" s="13" t="s">
        <v>203</v>
      </c>
      <c r="P25" s="13" t="s">
        <v>190</v>
      </c>
      <c r="Q25" s="13" t="s">
        <v>190</v>
      </c>
      <c r="R25" s="13" t="s">
        <v>179</v>
      </c>
    </row>
    <row r="26" spans="1:18" s="7" customFormat="1" x14ac:dyDescent="0.15">
      <c r="C26" s="13">
        <v>30</v>
      </c>
      <c r="D26" s="28"/>
      <c r="E26" s="29"/>
      <c r="F26" s="29"/>
      <c r="G26" s="30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8" spans="1:18" s="11" customFormat="1" x14ac:dyDescent="0.15">
      <c r="A28" s="11">
        <v>2</v>
      </c>
      <c r="B28" s="11" t="s">
        <v>180</v>
      </c>
      <c r="C28" s="18">
        <v>0</v>
      </c>
      <c r="D28" s="18">
        <v>1</v>
      </c>
      <c r="E28" s="18">
        <v>2</v>
      </c>
      <c r="F28" s="18">
        <v>3</v>
      </c>
      <c r="G28" s="18">
        <v>4</v>
      </c>
      <c r="H28" s="18">
        <v>5</v>
      </c>
      <c r="I28" s="18">
        <v>6</v>
      </c>
      <c r="J28" s="18">
        <v>7</v>
      </c>
      <c r="K28" s="18">
        <v>8</v>
      </c>
      <c r="L28" s="18">
        <v>9</v>
      </c>
      <c r="M28" s="18">
        <v>10</v>
      </c>
      <c r="N28" s="18">
        <v>11</v>
      </c>
      <c r="O28" s="18">
        <v>12</v>
      </c>
      <c r="P28" s="18">
        <v>13</v>
      </c>
      <c r="Q28" s="18">
        <v>14</v>
      </c>
      <c r="R28" s="18">
        <v>15</v>
      </c>
    </row>
    <row r="29" spans="1:18" s="12" customFormat="1" x14ac:dyDescent="0.15">
      <c r="C29" s="19" t="s">
        <v>159</v>
      </c>
      <c r="D29" s="19" t="s">
        <v>160</v>
      </c>
      <c r="E29" s="19" t="s">
        <v>172</v>
      </c>
      <c r="F29" s="19" t="s">
        <v>181</v>
      </c>
      <c r="G29" s="19" t="s">
        <v>163</v>
      </c>
      <c r="H29" s="19" t="s">
        <v>164</v>
      </c>
      <c r="I29" s="19" t="s">
        <v>165</v>
      </c>
      <c r="J29" s="19" t="s">
        <v>164</v>
      </c>
      <c r="K29" s="19" t="s">
        <v>164</v>
      </c>
      <c r="L29" s="19" t="s">
        <v>164</v>
      </c>
      <c r="M29" s="19" t="s">
        <v>164</v>
      </c>
      <c r="N29" s="19" t="s">
        <v>164</v>
      </c>
      <c r="O29" s="19" t="s">
        <v>164</v>
      </c>
      <c r="P29" s="19" t="s">
        <v>164</v>
      </c>
      <c r="Q29" s="19" t="s">
        <v>165</v>
      </c>
      <c r="R29" s="19" t="s">
        <v>182</v>
      </c>
    </row>
    <row r="30" spans="1:18" s="11" customFormat="1" x14ac:dyDescent="0.15"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</row>
    <row r="31" spans="1:18" s="11" customFormat="1" x14ac:dyDescent="0.15">
      <c r="C31" s="18">
        <v>16</v>
      </c>
      <c r="D31" s="18">
        <v>17</v>
      </c>
      <c r="E31" s="18">
        <v>18</v>
      </c>
      <c r="F31" s="18">
        <v>19</v>
      </c>
      <c r="G31" s="18">
        <v>20</v>
      </c>
      <c r="H31" s="18">
        <v>21</v>
      </c>
      <c r="I31" s="18">
        <v>22</v>
      </c>
      <c r="J31" s="18">
        <v>23</v>
      </c>
      <c r="K31" s="18">
        <v>24</v>
      </c>
      <c r="L31" s="18">
        <v>25</v>
      </c>
      <c r="M31" s="18">
        <v>26</v>
      </c>
      <c r="N31" s="18">
        <v>27</v>
      </c>
    </row>
    <row r="32" spans="1:18" s="12" customFormat="1" x14ac:dyDescent="0.15">
      <c r="C32" s="19" t="s">
        <v>164</v>
      </c>
      <c r="D32" s="19" t="s">
        <v>164</v>
      </c>
      <c r="E32" s="19" t="s">
        <v>164</v>
      </c>
      <c r="F32" s="19" t="s">
        <v>164</v>
      </c>
      <c r="G32" s="19" t="s">
        <v>164</v>
      </c>
      <c r="H32" s="19" t="s">
        <v>164</v>
      </c>
      <c r="I32" s="19" t="s">
        <v>164</v>
      </c>
      <c r="J32" s="19" t="s">
        <v>165</v>
      </c>
      <c r="K32" s="19" t="s">
        <v>164</v>
      </c>
      <c r="L32" s="19" t="s">
        <v>164</v>
      </c>
      <c r="M32" s="19" t="s">
        <v>164</v>
      </c>
      <c r="N32" s="19" t="s">
        <v>179</v>
      </c>
    </row>
    <row r="34" spans="1:18" s="11" customFormat="1" x14ac:dyDescent="0.15">
      <c r="B34" s="11" t="s">
        <v>183</v>
      </c>
      <c r="C34" s="18">
        <v>0</v>
      </c>
      <c r="D34" s="18">
        <v>1</v>
      </c>
      <c r="E34" s="18">
        <v>2</v>
      </c>
      <c r="F34" s="18">
        <v>3</v>
      </c>
      <c r="G34" s="18">
        <v>4</v>
      </c>
      <c r="H34" s="18">
        <v>5</v>
      </c>
      <c r="I34" s="18">
        <v>6</v>
      </c>
      <c r="J34" s="18">
        <v>7</v>
      </c>
      <c r="K34" s="18">
        <v>8</v>
      </c>
      <c r="L34" s="18">
        <v>9</v>
      </c>
      <c r="M34" s="18">
        <v>10</v>
      </c>
      <c r="N34" s="18">
        <v>11</v>
      </c>
    </row>
    <row r="35" spans="1:18" s="12" customFormat="1" x14ac:dyDescent="0.15">
      <c r="C35" s="19" t="s">
        <v>159</v>
      </c>
      <c r="D35" s="19" t="s">
        <v>160</v>
      </c>
      <c r="E35" s="19" t="s">
        <v>172</v>
      </c>
      <c r="F35" s="19" t="s">
        <v>181</v>
      </c>
      <c r="G35" s="19" t="s">
        <v>184</v>
      </c>
      <c r="H35" s="19" t="s">
        <v>185</v>
      </c>
      <c r="I35" s="19" t="s">
        <v>186</v>
      </c>
      <c r="J35" s="19" t="s">
        <v>187</v>
      </c>
      <c r="K35" s="19" t="s">
        <v>188</v>
      </c>
      <c r="L35" s="19" t="s">
        <v>189</v>
      </c>
      <c r="M35" s="19" t="s">
        <v>190</v>
      </c>
      <c r="N35" s="19" t="s">
        <v>179</v>
      </c>
    </row>
    <row r="37" spans="1:18" s="9" customFormat="1" x14ac:dyDescent="0.15">
      <c r="A37" s="9">
        <v>3</v>
      </c>
      <c r="B37" s="9" t="s">
        <v>191</v>
      </c>
      <c r="C37" s="20">
        <v>0</v>
      </c>
      <c r="D37" s="20">
        <v>1</v>
      </c>
      <c r="E37" s="20">
        <v>2</v>
      </c>
      <c r="F37" s="20">
        <v>3</v>
      </c>
      <c r="G37" s="20">
        <v>4</v>
      </c>
      <c r="H37" s="20">
        <v>5</v>
      </c>
      <c r="I37" s="20">
        <v>6</v>
      </c>
      <c r="J37" s="20">
        <v>7</v>
      </c>
      <c r="K37" s="20">
        <v>8</v>
      </c>
      <c r="L37" s="20">
        <v>9</v>
      </c>
      <c r="M37" s="20">
        <v>10</v>
      </c>
      <c r="N37" s="20">
        <v>11</v>
      </c>
      <c r="O37" s="20">
        <v>12</v>
      </c>
      <c r="P37" s="20">
        <v>13</v>
      </c>
      <c r="Q37" s="20">
        <v>14</v>
      </c>
      <c r="R37" s="20">
        <v>15</v>
      </c>
    </row>
    <row r="38" spans="1:18" s="10" customFormat="1" x14ac:dyDescent="0.15">
      <c r="C38" s="21" t="s">
        <v>192</v>
      </c>
      <c r="D38" s="21">
        <v>55</v>
      </c>
      <c r="E38" s="21" t="s">
        <v>161</v>
      </c>
      <c r="F38" s="21" t="s">
        <v>162</v>
      </c>
      <c r="G38" s="21" t="s">
        <v>163</v>
      </c>
      <c r="H38" s="22" t="s">
        <v>193</v>
      </c>
      <c r="I38" s="22"/>
      <c r="J38" s="22"/>
      <c r="K38" s="22"/>
      <c r="L38" s="22" t="s">
        <v>194</v>
      </c>
      <c r="M38" s="22"/>
      <c r="N38" s="22"/>
      <c r="O38" s="22"/>
      <c r="P38" s="22" t="s">
        <v>195</v>
      </c>
      <c r="Q38" s="22"/>
      <c r="R38" s="22"/>
    </row>
    <row r="39" spans="1:18" s="9" customFormat="1" x14ac:dyDescent="0.15"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</row>
    <row r="40" spans="1:18" s="9" customFormat="1" x14ac:dyDescent="0.15">
      <c r="C40" s="20">
        <v>16</v>
      </c>
      <c r="D40" s="20">
        <v>17</v>
      </c>
      <c r="E40" s="20">
        <v>18</v>
      </c>
      <c r="F40" s="20">
        <v>19</v>
      </c>
      <c r="G40" s="20">
        <v>20</v>
      </c>
      <c r="H40" s="20">
        <v>21</v>
      </c>
      <c r="I40" s="20">
        <v>22</v>
      </c>
      <c r="J40" s="20">
        <v>23</v>
      </c>
      <c r="K40" s="20">
        <v>24</v>
      </c>
      <c r="L40" s="20">
        <v>25</v>
      </c>
      <c r="M40" s="20">
        <v>26</v>
      </c>
      <c r="N40" s="20">
        <v>27</v>
      </c>
    </row>
    <row r="41" spans="1:18" s="9" customFormat="1" x14ac:dyDescent="0.15">
      <c r="C41" s="20" t="s">
        <v>196</v>
      </c>
      <c r="D41" s="23" t="s">
        <v>197</v>
      </c>
      <c r="E41" s="23"/>
      <c r="F41" s="23"/>
      <c r="G41" s="23"/>
      <c r="H41" s="20" t="s">
        <v>198</v>
      </c>
      <c r="I41" s="20" t="s">
        <v>199</v>
      </c>
      <c r="J41" s="20" t="s">
        <v>200</v>
      </c>
      <c r="K41" s="20" t="s">
        <v>201</v>
      </c>
      <c r="L41" s="20" t="s">
        <v>190</v>
      </c>
      <c r="M41" s="20" t="s">
        <v>190</v>
      </c>
      <c r="N41" s="20" t="s">
        <v>179</v>
      </c>
    </row>
    <row r="43" spans="1:18" s="9" customFormat="1" x14ac:dyDescent="0.15">
      <c r="B43" s="9" t="s">
        <v>202</v>
      </c>
      <c r="C43" s="20">
        <v>0</v>
      </c>
      <c r="D43" s="20">
        <v>1</v>
      </c>
      <c r="E43" s="20">
        <v>2</v>
      </c>
      <c r="F43" s="20">
        <v>3</v>
      </c>
    </row>
    <row r="44" spans="1:18" s="10" customFormat="1" x14ac:dyDescent="0.15">
      <c r="C44" s="21" t="s">
        <v>192</v>
      </c>
      <c r="D44" s="21">
        <v>55</v>
      </c>
      <c r="E44" s="21">
        <v>11</v>
      </c>
      <c r="F44" s="21" t="s">
        <v>179</v>
      </c>
    </row>
  </sheetData>
  <mergeCells count="9">
    <mergeCell ref="H38:K38"/>
    <mergeCell ref="L38:O38"/>
    <mergeCell ref="P38:R38"/>
    <mergeCell ref="D41:G41"/>
    <mergeCell ref="D25:G25"/>
    <mergeCell ref="D26:G26"/>
    <mergeCell ref="C16:F16"/>
    <mergeCell ref="M14:P14"/>
    <mergeCell ref="M15:P15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A2" workbookViewId="0">
      <selection activeCell="A19" sqref="A19"/>
    </sheetView>
  </sheetViews>
  <sheetFormatPr defaultRowHeight="13.5" x14ac:dyDescent="0.15"/>
  <sheetData>
    <row r="1" spans="1:12" x14ac:dyDescent="0.15">
      <c r="A1" t="s">
        <v>116</v>
      </c>
      <c r="I1" t="s">
        <v>117</v>
      </c>
      <c r="K1" t="s">
        <v>118</v>
      </c>
      <c r="L1" t="s">
        <v>119</v>
      </c>
    </row>
    <row r="2" spans="1:12" x14ac:dyDescent="0.15">
      <c r="A2">
        <v>6.6</v>
      </c>
      <c r="B2">
        <v>6.6</v>
      </c>
      <c r="C2">
        <v>2.5</v>
      </c>
      <c r="D2">
        <v>0.25</v>
      </c>
      <c r="E2">
        <v>0.16666666699999999</v>
      </c>
      <c r="F2">
        <v>5.0505051000000002E-2</v>
      </c>
      <c r="G2">
        <v>206.8686869</v>
      </c>
      <c r="H2">
        <v>42794.653610000001</v>
      </c>
      <c r="I2">
        <v>1069.86634</v>
      </c>
      <c r="J2">
        <v>1000</v>
      </c>
      <c r="K2">
        <v>250</v>
      </c>
      <c r="L2">
        <v>85.589307210000001</v>
      </c>
    </row>
    <row r="3" spans="1:12" x14ac:dyDescent="0.15">
      <c r="A3">
        <v>5.2</v>
      </c>
      <c r="B3">
        <v>6.6</v>
      </c>
      <c r="C3">
        <v>1.96969697</v>
      </c>
      <c r="D3">
        <v>0.196969697</v>
      </c>
      <c r="E3">
        <v>0.131313131</v>
      </c>
      <c r="F3">
        <v>3.9791857999999999E-2</v>
      </c>
      <c r="G3">
        <v>162.98745030000001</v>
      </c>
      <c r="H3">
        <v>26564.908940000001</v>
      </c>
      <c r="I3">
        <v>664.12272359999997</v>
      </c>
      <c r="J3">
        <v>1001</v>
      </c>
      <c r="K3">
        <v>250.25</v>
      </c>
      <c r="L3">
        <v>53.129817879999997</v>
      </c>
    </row>
    <row r="4" spans="1:12" x14ac:dyDescent="0.15">
      <c r="A4">
        <v>4.0999999999999996</v>
      </c>
      <c r="B4">
        <v>6.6</v>
      </c>
      <c r="C4">
        <v>1.5530303029999999</v>
      </c>
      <c r="D4">
        <v>0.15530303000000001</v>
      </c>
      <c r="E4">
        <v>0.103535354</v>
      </c>
      <c r="F4">
        <v>3.1374350000000002E-2</v>
      </c>
      <c r="G4">
        <v>128.5093358</v>
      </c>
      <c r="H4">
        <v>16514.649379999999</v>
      </c>
      <c r="I4">
        <v>412.86623459999998</v>
      </c>
      <c r="J4">
        <v>1002</v>
      </c>
      <c r="K4">
        <v>250.5</v>
      </c>
      <c r="L4">
        <v>33.029298769999997</v>
      </c>
    </row>
    <row r="5" spans="1:12" x14ac:dyDescent="0.15">
      <c r="A5">
        <v>3.4</v>
      </c>
      <c r="B5">
        <v>6.6</v>
      </c>
      <c r="C5">
        <v>1.287878788</v>
      </c>
      <c r="D5">
        <v>0.12878787899999999</v>
      </c>
      <c r="E5">
        <v>8.5858586000000001E-2</v>
      </c>
      <c r="F5">
        <v>2.6017753000000001E-2</v>
      </c>
      <c r="G5">
        <v>106.56871750000001</v>
      </c>
      <c r="H5">
        <v>11356.891540000001</v>
      </c>
      <c r="I5">
        <v>283.9222886</v>
      </c>
      <c r="J5">
        <v>1003</v>
      </c>
      <c r="K5">
        <v>250.75</v>
      </c>
      <c r="L5">
        <v>22.71378309</v>
      </c>
    </row>
    <row r="6" spans="1:12" x14ac:dyDescent="0.15">
      <c r="A6">
        <v>2.8</v>
      </c>
      <c r="B6">
        <v>6.6</v>
      </c>
      <c r="C6">
        <v>1.0606060610000001</v>
      </c>
      <c r="D6">
        <v>0.106060606</v>
      </c>
      <c r="E6">
        <v>7.0707070999999996E-2</v>
      </c>
      <c r="F6">
        <v>2.1426384999999999E-2</v>
      </c>
      <c r="G6">
        <v>87.762473220000004</v>
      </c>
      <c r="H6">
        <v>7702.2517049999997</v>
      </c>
      <c r="I6">
        <v>192.55629260000001</v>
      </c>
      <c r="J6">
        <v>1004</v>
      </c>
      <c r="K6">
        <v>251</v>
      </c>
      <c r="L6">
        <v>15.40450341</v>
      </c>
    </row>
    <row r="7" spans="1:12" x14ac:dyDescent="0.15">
      <c r="B7">
        <v>6.6</v>
      </c>
    </row>
    <row r="8" spans="1:12" x14ac:dyDescent="0.15">
      <c r="B8">
        <v>6.6</v>
      </c>
    </row>
    <row r="9" spans="1:12" x14ac:dyDescent="0.15">
      <c r="B9">
        <v>6.6</v>
      </c>
      <c r="L9" t="s">
        <v>131</v>
      </c>
    </row>
    <row r="10" spans="1:12" x14ac:dyDescent="0.15">
      <c r="A10" t="s">
        <v>130</v>
      </c>
      <c r="J10">
        <v>1000</v>
      </c>
    </row>
    <row r="11" spans="1:12" x14ac:dyDescent="0.15">
      <c r="A11">
        <v>6.6</v>
      </c>
      <c r="B11">
        <v>6.6</v>
      </c>
      <c r="C11">
        <v>1.5</v>
      </c>
      <c r="D11">
        <v>0.15</v>
      </c>
      <c r="E11">
        <f>D11*5.6</f>
        <v>0.84</v>
      </c>
      <c r="F11">
        <f>E11/3.3</f>
        <v>0.25454545454545457</v>
      </c>
      <c r="G11">
        <f>F11*4096</f>
        <v>1042.6181818181819</v>
      </c>
      <c r="H11">
        <f>G11/2</f>
        <v>521.30909090909097</v>
      </c>
      <c r="I11">
        <f>H11*H11</f>
        <v>271763.16826446285</v>
      </c>
      <c r="J11">
        <f>I11/270</f>
        <v>1006.5302528313439</v>
      </c>
      <c r="K11">
        <v>250</v>
      </c>
      <c r="L11">
        <f>I11/1100</f>
        <v>247.05742569496621</v>
      </c>
    </row>
    <row r="12" spans="1:12" x14ac:dyDescent="0.15">
      <c r="A12">
        <v>5.2</v>
      </c>
      <c r="B12">
        <v>6.6</v>
      </c>
      <c r="C12">
        <f>A12*C11/A11</f>
        <v>1.1818181818181819</v>
      </c>
      <c r="D12">
        <v>0.12</v>
      </c>
      <c r="E12">
        <f t="shared" ref="E12:E14" si="0">D12*5.6</f>
        <v>0.67199999999999993</v>
      </c>
      <c r="F12">
        <f t="shared" ref="F12:F14" si="1">E12/3.3</f>
        <v>0.20363636363636362</v>
      </c>
      <c r="G12">
        <f t="shared" ref="G12:G14" si="2">F12*4096</f>
        <v>834.09454545454537</v>
      </c>
      <c r="H12">
        <f t="shared" ref="H12:H14" si="3">G12/2</f>
        <v>417.04727272727268</v>
      </c>
      <c r="I12">
        <f t="shared" ref="I12:I14" si="4">H12*H12</f>
        <v>173928.42768925618</v>
      </c>
      <c r="J12">
        <f t="shared" ref="J12:J18" si="5">I12/270</f>
        <v>644.17936181205994</v>
      </c>
      <c r="K12">
        <f>J12/4</f>
        <v>161.04484045301498</v>
      </c>
      <c r="L12">
        <f t="shared" ref="L12:L15" si="6">I12/1100</f>
        <v>158.11675244477834</v>
      </c>
    </row>
    <row r="13" spans="1:12" x14ac:dyDescent="0.15">
      <c r="A13">
        <v>4.0999999999999996</v>
      </c>
      <c r="B13">
        <v>6.6</v>
      </c>
      <c r="C13">
        <f>A13*C11/B13</f>
        <v>0.93181818181818177</v>
      </c>
      <c r="D13">
        <v>0.09</v>
      </c>
      <c r="E13">
        <f t="shared" si="0"/>
        <v>0.504</v>
      </c>
      <c r="F13">
        <f t="shared" si="1"/>
        <v>0.15272727272727274</v>
      </c>
      <c r="G13">
        <f t="shared" si="2"/>
        <v>625.57090909090914</v>
      </c>
      <c r="H13">
        <f t="shared" si="3"/>
        <v>312.78545454545457</v>
      </c>
      <c r="I13">
        <f t="shared" si="4"/>
        <v>97834.740575206626</v>
      </c>
      <c r="J13">
        <f t="shared" si="5"/>
        <v>362.35089101928378</v>
      </c>
      <c r="K13">
        <f t="shared" ref="K13:K18" si="7">J13/4</f>
        <v>90.587722754820945</v>
      </c>
      <c r="L13">
        <f t="shared" si="6"/>
        <v>88.940673250187842</v>
      </c>
    </row>
    <row r="14" spans="1:12" x14ac:dyDescent="0.15">
      <c r="A14">
        <v>3.4</v>
      </c>
      <c r="B14">
        <v>6.6</v>
      </c>
      <c r="C14">
        <f>A14*C11/B14</f>
        <v>0.77272727272727271</v>
      </c>
      <c r="D14">
        <v>0.08</v>
      </c>
      <c r="E14">
        <f t="shared" si="0"/>
        <v>0.44799999999999995</v>
      </c>
      <c r="F14">
        <f t="shared" si="1"/>
        <v>0.13575757575757574</v>
      </c>
      <c r="G14">
        <f t="shared" si="2"/>
        <v>556.06303030303025</v>
      </c>
      <c r="H14">
        <f t="shared" si="3"/>
        <v>278.03151515151512</v>
      </c>
      <c r="I14">
        <f t="shared" si="4"/>
        <v>77301.523417447184</v>
      </c>
      <c r="J14">
        <f t="shared" si="5"/>
        <v>286.30193858313771</v>
      </c>
      <c r="K14">
        <f t="shared" si="7"/>
        <v>71.575484645784428</v>
      </c>
      <c r="L14">
        <f t="shared" si="6"/>
        <v>70.274112197679258</v>
      </c>
    </row>
    <row r="15" spans="1:12" x14ac:dyDescent="0.15">
      <c r="A15">
        <v>2.8</v>
      </c>
      <c r="B15">
        <v>6.6</v>
      </c>
      <c r="C15">
        <f>A15*C11/B15</f>
        <v>0.63636363636363624</v>
      </c>
      <c r="D15">
        <v>0.06</v>
      </c>
      <c r="E15">
        <f>D15*5.6</f>
        <v>0.33599999999999997</v>
      </c>
      <c r="F15">
        <f>E15/3.3</f>
        <v>0.10181818181818181</v>
      </c>
      <c r="G15">
        <f>F15*4096</f>
        <v>417.04727272727268</v>
      </c>
      <c r="H15">
        <f>G15/2</f>
        <v>208.52363636363634</v>
      </c>
      <c r="I15">
        <f>H15*H15</f>
        <v>43482.106922314044</v>
      </c>
      <c r="J15">
        <f t="shared" si="5"/>
        <v>161.04484045301498</v>
      </c>
      <c r="K15">
        <f t="shared" si="7"/>
        <v>40.261210113253746</v>
      </c>
      <c r="L15">
        <f t="shared" si="6"/>
        <v>39.529188111194586</v>
      </c>
    </row>
    <row r="17" spans="1:12" x14ac:dyDescent="0.15">
      <c r="A17">
        <v>3</v>
      </c>
      <c r="C17">
        <f>A17*C11/B15</f>
        <v>0.68181818181818188</v>
      </c>
      <c r="D17">
        <v>6.8000000000000005E-2</v>
      </c>
      <c r="E17">
        <f t="shared" ref="E17:E18" si="8">D17*5.6</f>
        <v>0.38080000000000003</v>
      </c>
      <c r="F17">
        <f t="shared" ref="F17:F18" si="9">E17/3.3</f>
        <v>0.11539393939393941</v>
      </c>
      <c r="G17">
        <f t="shared" ref="G17:G18" si="10">F17*4096</f>
        <v>472.65357575757582</v>
      </c>
      <c r="H17">
        <f t="shared" ref="H17:H18" si="11">G17/2</f>
        <v>236.32678787878791</v>
      </c>
      <c r="I17">
        <f t="shared" ref="I17:I18" si="12">H17*H17</f>
        <v>55850.350669105617</v>
      </c>
      <c r="J17">
        <f t="shared" si="5"/>
        <v>206.8531506263171</v>
      </c>
      <c r="K17">
        <f t="shared" si="7"/>
        <v>51.713287656579276</v>
      </c>
      <c r="L17">
        <f t="shared" ref="L17:L18" si="13">I17/1100</f>
        <v>50.77304606282329</v>
      </c>
    </row>
    <row r="18" spans="1:12" x14ac:dyDescent="0.15">
      <c r="A18">
        <v>3.1</v>
      </c>
      <c r="C18">
        <f>A18*C11/B14</f>
        <v>0.70454545454545459</v>
      </c>
      <c r="D18">
        <v>7.0000000000000007E-2</v>
      </c>
      <c r="E18">
        <f t="shared" si="8"/>
        <v>0.39200000000000002</v>
      </c>
      <c r="F18">
        <f t="shared" si="9"/>
        <v>0.1187878787878788</v>
      </c>
      <c r="G18">
        <f t="shared" si="10"/>
        <v>486.55515151515158</v>
      </c>
      <c r="H18">
        <f t="shared" si="11"/>
        <v>243.27757575757579</v>
      </c>
      <c r="I18">
        <f t="shared" si="12"/>
        <v>59183.978866483027</v>
      </c>
      <c r="J18">
        <f t="shared" si="5"/>
        <v>219.19992172771492</v>
      </c>
      <c r="K18">
        <f t="shared" si="7"/>
        <v>54.799980431928731</v>
      </c>
      <c r="L18">
        <f t="shared" si="13"/>
        <v>53.803617151348206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ZRR</dc:creator>
  <cp:lastModifiedBy>JXY</cp:lastModifiedBy>
  <dcterms:created xsi:type="dcterms:W3CDTF">2017-02-07T03:27:56Z</dcterms:created>
  <dcterms:modified xsi:type="dcterms:W3CDTF">2017-07-21T08:56:39Z</dcterms:modified>
</cp:coreProperties>
</file>