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D512FA25-9DCD-479F-BDE0-D581F4614411}" xr6:coauthVersionLast="45" xr6:coauthVersionMax="47" xr10:uidLastSave="{00000000-0000-0000-0000-000000000000}"/>
  <bookViews>
    <workbookView xWindow="-120" yWindow="-120" windowWidth="20730" windowHeight="11160" activeTab="2" xr2:uid="{2F43B59A-29CA-466A-9B36-E961AA051D99}"/>
  </bookViews>
  <sheets>
    <sheet name="Source_data" sheetId="1" r:id="rId1"/>
    <sheet name="WorkingSheet" sheetId="7" r:id="rId2"/>
    <sheet name=" Dashboard Wireframe" sheetId="5" r:id="rId3"/>
  </sheets>
  <definedNames>
    <definedName name="Slicer_Category3">#N/A</definedName>
    <definedName name="Slicer_Category4">#N/A</definedName>
    <definedName name="Slicer_Category5">#N/A</definedName>
    <definedName name="Slicer_Segment3">#N/A</definedName>
    <definedName name="Slicer_Segment4">#N/A</definedName>
    <definedName name="Slicer_Segment5">#N/A</definedName>
    <definedName name="Slicer_Ship_Mode1">#N/A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24" i="5" l="1"/>
  <c r="S24" i="5"/>
  <c r="R24" i="5"/>
  <c r="T23" i="5"/>
  <c r="S23" i="5"/>
  <c r="R23" i="5"/>
  <c r="T22" i="5"/>
  <c r="S22" i="5"/>
  <c r="R22" i="5"/>
  <c r="T21" i="5"/>
  <c r="S21" i="5"/>
  <c r="R21" i="5"/>
  <c r="T20" i="5"/>
  <c r="S20" i="5"/>
  <c r="R20" i="5"/>
  <c r="T19" i="5"/>
  <c r="S19" i="5"/>
  <c r="R19" i="5"/>
  <c r="T18" i="5"/>
  <c r="S18" i="5"/>
  <c r="R18" i="5"/>
  <c r="T17" i="5"/>
  <c r="S17" i="5"/>
  <c r="R17" i="5"/>
  <c r="T16" i="5"/>
  <c r="S16" i="5"/>
  <c r="R16" i="5"/>
  <c r="T15" i="5"/>
  <c r="S15" i="5"/>
  <c r="R15" i="5"/>
  <c r="E24" i="5"/>
  <c r="D24" i="5"/>
  <c r="C24" i="5"/>
  <c r="E23" i="5"/>
  <c r="D23" i="5"/>
  <c r="C23" i="5"/>
  <c r="E22" i="5"/>
  <c r="D22" i="5"/>
  <c r="C22" i="5"/>
  <c r="E21" i="5"/>
  <c r="D21" i="5"/>
  <c r="C21" i="5"/>
  <c r="E20" i="5"/>
  <c r="D20" i="5"/>
  <c r="C20" i="5"/>
  <c r="E19" i="5"/>
  <c r="D19" i="5"/>
  <c r="C19" i="5"/>
  <c r="E18" i="5"/>
  <c r="D18" i="5"/>
  <c r="C18" i="5"/>
  <c r="E17" i="5"/>
  <c r="D17" i="5"/>
  <c r="C17" i="5"/>
  <c r="E16" i="5"/>
  <c r="D16" i="5"/>
  <c r="C16" i="5"/>
  <c r="E15" i="5"/>
  <c r="D15" i="5"/>
  <c r="J16" i="5"/>
  <c r="J17" i="5"/>
  <c r="J18" i="5"/>
  <c r="J19" i="5"/>
  <c r="J20" i="5"/>
  <c r="J21" i="5"/>
  <c r="J22" i="5"/>
  <c r="J23" i="5"/>
  <c r="J24" i="5"/>
  <c r="J15" i="5"/>
  <c r="I16" i="5"/>
  <c r="I17" i="5"/>
  <c r="I18" i="5"/>
  <c r="I19" i="5"/>
  <c r="I20" i="5"/>
  <c r="I21" i="5"/>
  <c r="I22" i="5"/>
  <c r="I23" i="5"/>
  <c r="I24" i="5"/>
  <c r="I15" i="5"/>
  <c r="C15" i="5"/>
  <c r="O16" i="5"/>
  <c r="O17" i="5"/>
  <c r="O18" i="5"/>
  <c r="O19" i="5"/>
  <c r="O20" i="5"/>
  <c r="O21" i="5"/>
  <c r="O22" i="5"/>
  <c r="O23" i="5"/>
  <c r="O24" i="5"/>
  <c r="O15" i="5"/>
  <c r="N16" i="5"/>
  <c r="N17" i="5"/>
  <c r="N18" i="5"/>
  <c r="N19" i="5"/>
  <c r="N20" i="5"/>
  <c r="N21" i="5"/>
  <c r="N22" i="5"/>
  <c r="N23" i="5"/>
  <c r="N24" i="5"/>
  <c r="N15" i="5"/>
  <c r="M16" i="5"/>
  <c r="M17" i="5"/>
  <c r="M18" i="5"/>
  <c r="M19" i="5"/>
  <c r="M20" i="5"/>
  <c r="M21" i="5"/>
  <c r="M22" i="5"/>
  <c r="M23" i="5"/>
  <c r="M24" i="5"/>
  <c r="M15" i="5"/>
  <c r="H16" i="5"/>
  <c r="H17" i="5"/>
  <c r="H18" i="5"/>
  <c r="H19" i="5"/>
  <c r="H20" i="5"/>
  <c r="H21" i="5"/>
  <c r="H22" i="5"/>
  <c r="H23" i="5"/>
  <c r="H24" i="5"/>
  <c r="H15" i="5"/>
  <c r="J25" i="5" l="1"/>
  <c r="I25" i="5"/>
  <c r="O25" i="5"/>
  <c r="N25" i="5"/>
  <c r="T25" i="5"/>
  <c r="D25" i="5"/>
  <c r="E25" i="5"/>
  <c r="S25" i="5"/>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D109" i="7"/>
  <c r="D110" i="7"/>
  <c r="D111" i="7"/>
  <c r="D112" i="7"/>
  <c r="D113" i="7"/>
  <c r="D114" i="7"/>
  <c r="D115" i="7"/>
  <c r="D91" i="7"/>
  <c r="D92" i="7"/>
  <c r="D93" i="7"/>
  <c r="D94" i="7"/>
  <c r="D95" i="7"/>
  <c r="D96" i="7"/>
  <c r="D97" i="7"/>
  <c r="D98" i="7"/>
  <c r="D99" i="7"/>
  <c r="D100" i="7"/>
  <c r="D101" i="7"/>
  <c r="D102" i="7"/>
  <c r="D103" i="7"/>
  <c r="D104" i="7"/>
  <c r="D105" i="7"/>
  <c r="D106" i="7"/>
  <c r="D107" i="7"/>
  <c r="D108" i="7"/>
  <c r="D83" i="7"/>
  <c r="D84" i="7"/>
  <c r="D85" i="7"/>
  <c r="D86" i="7"/>
  <c r="D87" i="7"/>
  <c r="D88" i="7"/>
  <c r="D89" i="7"/>
  <c r="D90" i="7"/>
  <c r="D67" i="7"/>
  <c r="D68" i="7"/>
  <c r="D69" i="7"/>
  <c r="D70" i="7"/>
  <c r="D71" i="7"/>
  <c r="D72" i="7"/>
  <c r="D73" i="7"/>
  <c r="D74" i="7"/>
  <c r="D75" i="7"/>
  <c r="D76" i="7"/>
  <c r="D77" i="7"/>
  <c r="D78" i="7"/>
  <c r="D79" i="7"/>
  <c r="D80" i="7"/>
  <c r="D81" i="7"/>
  <c r="D82" i="7"/>
  <c r="D66" i="7"/>
  <c r="G46" i="7"/>
  <c r="H46" i="7"/>
  <c r="I46" i="7" s="1"/>
  <c r="G47" i="7"/>
  <c r="H47" i="7"/>
  <c r="I47" i="7" s="1"/>
  <c r="G48" i="7"/>
  <c r="H48" i="7"/>
  <c r="I48" i="7" s="1"/>
  <c r="G49" i="7"/>
  <c r="H49" i="7"/>
  <c r="I49" i="7" s="1"/>
  <c r="G50" i="7"/>
  <c r="H50" i="7"/>
  <c r="I50" i="7" s="1"/>
  <c r="G51" i="7"/>
  <c r="H51" i="7"/>
  <c r="I51" i="7" s="1"/>
  <c r="G52" i="7"/>
  <c r="H52" i="7"/>
  <c r="I52" i="7" s="1"/>
  <c r="G53" i="7"/>
  <c r="H53" i="7"/>
  <c r="I53" i="7" s="1"/>
  <c r="G54" i="7"/>
  <c r="H54" i="7"/>
  <c r="I54" i="7" s="1"/>
  <c r="G55" i="7"/>
  <c r="H55" i="7"/>
  <c r="I55" i="7" s="1"/>
  <c r="G56" i="7"/>
  <c r="H56" i="7"/>
  <c r="I56" i="7" s="1"/>
  <c r="G57" i="7"/>
  <c r="H57" i="7"/>
  <c r="I57" i="7" s="1"/>
  <c r="G58" i="7"/>
  <c r="H58" i="7"/>
  <c r="I58" i="7" s="1"/>
  <c r="G59" i="7"/>
  <c r="H59" i="7"/>
  <c r="I59" i="7" s="1"/>
  <c r="G60" i="7"/>
  <c r="H60" i="7"/>
  <c r="I60" i="7" s="1"/>
  <c r="G61" i="7"/>
  <c r="H61" i="7"/>
  <c r="I61" i="7" s="1"/>
  <c r="F50" i="7"/>
  <c r="F54" i="7"/>
  <c r="F58" i="7"/>
  <c r="F46" i="7"/>
  <c r="F3" i="7"/>
  <c r="E3" i="7"/>
</calcChain>
</file>

<file path=xl/sharedStrings.xml><?xml version="1.0" encoding="utf-8"?>
<sst xmlns="http://schemas.openxmlformats.org/spreadsheetml/2006/main" count="130108" uniqueCount="10969">
  <si>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</si>
  <si>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</si>
  <si>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</si>
  <si>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</si>
  <si>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</si>
  <si>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</si>
  <si>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</si>
  <si>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</si>
  <si>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</si>
  <si>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</si>
  <si>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</si>
  <si>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</si>
  <si>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</si>
  <si>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</si>
  <si>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</si>
  <si>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</si>
  <si>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</si>
  <si>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</si>
  <si>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</si>
  <si>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</si>
  <si>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</si>
  <si>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</si>
  <si>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</si>
  <si>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</si>
  <si>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</si>
  <si>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</si>
  <si>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</si>
  <si>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</si>
  <si>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</si>
  <si>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</si>
  <si>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</si>
  <si>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</si>
  <si>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</si>
  <si>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</si>
  <si>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</si>
  <si>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</si>
  <si>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</si>
  <si>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</si>
  <si>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</si>
  <si>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</si>
  <si>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</si>
  <si>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</si>
  <si>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</si>
  <si>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</si>
  <si>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</si>
  <si>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</si>
  <si>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</si>
  <si>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</si>
  <si>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</si>
  <si>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</si>
  <si>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</si>
  <si>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</si>
  <si>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</si>
  <si>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</si>
  <si>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</si>
  <si>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</si>
  <si>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</si>
  <si>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</si>
  <si>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</si>
  <si>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</si>
  <si>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</si>
  <si>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</si>
  <si>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</si>
  <si>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</si>
  <si>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</si>
  <si>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</si>
  <si>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</si>
  <si>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</si>
  <si>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</si>
  <si>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</si>
  <si>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</si>
  <si>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</si>
  <si>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</si>
  <si>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</si>
  <si>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</si>
  <si>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</si>
  <si>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</si>
  <si>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</si>
  <si>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</si>
  <si>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</si>
  <si>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</si>
  <si>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</si>
  <si>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</si>
  <si>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</si>
  <si>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</si>
  <si>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</si>
  <si>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</si>
  <si>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</si>
  <si>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</si>
  <si>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</si>
  <si>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</si>
  <si>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</si>
  <si>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</si>
  <si>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</si>
  <si>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</si>
  <si>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</si>
  <si>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</si>
  <si>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</si>
  <si>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</si>
  <si>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</si>
  <si>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</si>
  <si>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</si>
  <si>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</si>
  <si>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</si>
  <si>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</si>
  <si>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</si>
  <si>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</si>
  <si>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</si>
  <si>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</si>
  <si>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</si>
  <si>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</si>
  <si>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</si>
  <si>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</si>
  <si>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</si>
  <si>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</si>
  <si>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</si>
  <si>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</si>
  <si>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</si>
  <si>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</si>
  <si>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</si>
  <si>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</si>
  <si>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</si>
  <si>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</si>
  <si>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</si>
  <si>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</si>
  <si>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</si>
  <si>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</si>
  <si>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</si>
  <si>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</si>
  <si>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</si>
  <si>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</si>
  <si>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</si>
  <si>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</si>
  <si>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</si>
  <si>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</si>
  <si>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</si>
  <si>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</si>
  <si>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</si>
  <si>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</si>
  <si>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</si>
  <si>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</si>
  <si>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</si>
  <si>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</si>
  <si>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</si>
  <si>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</si>
  <si>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</si>
  <si>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</si>
  <si>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</si>
  <si>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</si>
  <si>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</si>
  <si>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</si>
  <si>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</si>
  <si>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</si>
  <si>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</si>
  <si>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</si>
  <si>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</si>
  <si>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</si>
  <si>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</si>
  <si>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</si>
  <si>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</si>
  <si>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</si>
  <si>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</si>
  <si>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</si>
  <si>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</si>
  <si>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</si>
  <si>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</si>
  <si>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</si>
  <si>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</si>
  <si>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</si>
  <si>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</si>
  <si>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</si>
  <si>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</si>
  <si>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</si>
  <si>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</si>
  <si>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</si>
  <si>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</si>
  <si>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</si>
  <si>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</si>
  <si>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</si>
  <si>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</si>
  <si>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</si>
  <si>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</si>
  <si>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</si>
  <si>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</si>
  <si>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</si>
  <si>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</si>
  <si>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</si>
  <si>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</si>
  <si>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</si>
  <si>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</si>
  <si>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</si>
  <si>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</si>
  <si>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</si>
  <si>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</si>
  <si>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</si>
  <si>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</si>
  <si>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</si>
  <si>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</si>
  <si>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</si>
  <si>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</si>
  <si>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</si>
  <si>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</si>
  <si>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</si>
  <si>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</si>
  <si>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</si>
  <si>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</si>
  <si>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</si>
  <si>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</si>
  <si>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</si>
  <si>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</si>
  <si>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</si>
  <si>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</si>
  <si>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</si>
  <si>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</si>
  <si>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</si>
  <si>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</si>
  <si>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</si>
  <si>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</si>
  <si>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</si>
  <si>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</si>
  <si>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</si>
  <si>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</si>
  <si>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</si>
  <si>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</si>
  <si>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</si>
  <si>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</si>
  <si>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</si>
  <si>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</si>
  <si>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</si>
  <si>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</si>
  <si>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</si>
  <si>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</si>
  <si>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</si>
  <si>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</si>
  <si>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</si>
  <si>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</si>
  <si>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</si>
  <si>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</si>
  <si>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</si>
  <si>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</si>
  <si>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</si>
  <si>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</si>
  <si>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</si>
  <si>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</si>
  <si>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</si>
  <si>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</si>
  <si>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</si>
  <si>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</si>
  <si>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</si>
  <si>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</si>
  <si>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</si>
  <si>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</si>
  <si>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</si>
  <si>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</si>
  <si>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</si>
  <si>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</si>
  <si>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</si>
  <si>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</si>
  <si>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</si>
  <si>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</si>
  <si>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</si>
  <si>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</si>
  <si>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</si>
  <si>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</si>
  <si>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</si>
  <si>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</si>
  <si>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</si>
  <si>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</si>
  <si>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</si>
  <si>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</si>
  <si>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</si>
  <si>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</si>
  <si>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</si>
  <si>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</si>
  <si>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</si>
  <si>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</si>
  <si>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</si>
  <si>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</si>
  <si>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</si>
  <si>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</si>
  <si>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</si>
  <si>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</si>
  <si>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</si>
  <si>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</si>
  <si>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</si>
  <si>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</si>
  <si>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</si>
  <si>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</si>
  <si>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</si>
  <si>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</si>
  <si>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</si>
  <si>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</si>
  <si>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</si>
  <si>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</si>
  <si>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</si>
  <si>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</si>
  <si>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</si>
  <si>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</si>
  <si>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</si>
  <si>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</si>
  <si>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</si>
  <si>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</si>
  <si>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</si>
  <si>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</si>
  <si>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</si>
  <si>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</si>
  <si>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</si>
  <si>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</si>
  <si>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</si>
  <si>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</si>
  <si>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</si>
  <si>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</si>
  <si>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</si>
  <si>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</si>
  <si>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</si>
  <si>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</si>
  <si>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</si>
  <si>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</si>
  <si>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</si>
  <si>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</si>
  <si>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</si>
  <si>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</si>
  <si>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</si>
  <si>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</si>
  <si>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</si>
  <si>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</si>
  <si>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</si>
  <si>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</si>
  <si>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</si>
  <si>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</si>
  <si>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</si>
  <si>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</si>
  <si>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</si>
  <si>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</si>
  <si>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</si>
  <si>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</si>
  <si>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</si>
  <si>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</si>
  <si>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</si>
  <si>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</si>
  <si>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</si>
  <si>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</si>
  <si>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</si>
  <si>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</si>
  <si>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</si>
  <si>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</si>
  <si>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</si>
  <si>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</si>
  <si>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</si>
  <si>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</si>
  <si>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</si>
  <si>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</si>
  <si>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</si>
  <si>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</si>
  <si>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</si>
  <si>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</si>
  <si>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</si>
  <si>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</si>
  <si>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</si>
  <si>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</si>
  <si>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</si>
  <si>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</si>
  <si>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</si>
  <si>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</si>
  <si>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</si>
  <si>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</si>
  <si>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</si>
  <si>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</si>
  <si>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</si>
  <si>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</si>
  <si>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</si>
  <si>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</si>
  <si>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</si>
  <si>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</si>
  <si>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</si>
  <si>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</si>
  <si>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</si>
  <si>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</si>
  <si>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</si>
  <si>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</si>
  <si>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</si>
  <si>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</si>
  <si>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</si>
  <si>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</si>
  <si>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</si>
  <si>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</si>
  <si>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</si>
  <si>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</si>
  <si>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</si>
  <si>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</si>
  <si>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</si>
  <si>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</si>
  <si>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</si>
  <si>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</si>
  <si>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</si>
  <si>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</si>
  <si>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</si>
  <si>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</si>
  <si>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</si>
  <si>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</si>
  <si>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</si>
  <si>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</si>
  <si>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</si>
  <si>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</si>
  <si>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</si>
  <si>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</si>
  <si>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</si>
  <si>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</si>
  <si>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</si>
  <si>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</si>
  <si>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</si>
  <si>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</si>
  <si>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</si>
  <si>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</si>
  <si>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</si>
  <si>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</si>
  <si>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</si>
  <si>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</si>
  <si>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</si>
  <si>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</si>
  <si>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</si>
  <si>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</si>
  <si>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</si>
  <si>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</si>
  <si>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</si>
  <si>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</si>
  <si>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</si>
  <si>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</si>
  <si>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</si>
  <si>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</si>
  <si>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</si>
  <si>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</si>
  <si>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</si>
  <si>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</si>
  <si>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</si>
  <si>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</si>
  <si>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</si>
  <si>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</si>
  <si>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</si>
  <si>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</si>
  <si>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</si>
  <si>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</si>
  <si>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</si>
  <si>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</si>
  <si>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</si>
  <si>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</si>
  <si>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</si>
  <si>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</si>
  <si>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</si>
  <si>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</si>
  <si>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</si>
  <si>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</si>
  <si>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</si>
  <si>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</si>
  <si>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</si>
  <si>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</si>
  <si>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</si>
  <si>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</si>
  <si>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</si>
  <si>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</si>
  <si>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</si>
  <si>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</si>
  <si>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</si>
  <si>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</si>
  <si>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</si>
  <si>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</si>
  <si>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</si>
  <si>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</si>
  <si>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</si>
  <si>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</si>
  <si>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</si>
  <si>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</si>
  <si>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</si>
  <si>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</si>
  <si>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</si>
  <si>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</si>
  <si>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</si>
  <si>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</si>
  <si>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</si>
  <si>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</si>
  <si>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</si>
  <si>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</si>
  <si>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</si>
  <si>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</si>
  <si>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</si>
  <si>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</si>
  <si>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</si>
  <si>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</si>
  <si>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</si>
  <si>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</si>
  <si>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</si>
  <si>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</si>
  <si>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</si>
  <si>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</si>
  <si>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</si>
  <si>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</si>
  <si>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</si>
  <si>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</si>
  <si>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</si>
  <si>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</si>
  <si>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</si>
  <si>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</si>
  <si>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</si>
  <si>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</si>
  <si>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</si>
  <si>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</si>
  <si>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</si>
  <si>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</si>
  <si>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</si>
  <si>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</si>
  <si>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</si>
  <si>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</si>
  <si>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</si>
  <si>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</si>
  <si>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</si>
  <si>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</si>
  <si>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</si>
  <si>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</si>
  <si>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</si>
  <si>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</si>
  <si>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</si>
  <si>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</si>
  <si>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</si>
  <si>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</si>
  <si>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</si>
  <si>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</si>
  <si>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</si>
  <si>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</si>
  <si>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</si>
  <si>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</si>
  <si>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</si>
  <si>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</si>
  <si>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</si>
  <si>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</si>
  <si>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</si>
  <si>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</si>
  <si>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</si>
  <si>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</si>
  <si>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</si>
  <si>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</si>
  <si>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</si>
  <si>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</si>
  <si>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</si>
  <si>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</si>
  <si>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</si>
  <si>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</si>
  <si>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</si>
  <si>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</si>
  <si>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</si>
  <si>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</si>
  <si>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</si>
  <si>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</si>
  <si>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</si>
  <si>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</si>
  <si>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</si>
  <si>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</si>
  <si>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</si>
  <si>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</si>
  <si>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</si>
  <si>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</si>
  <si>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</si>
  <si>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</si>
  <si>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</si>
  <si>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</si>
  <si>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</si>
  <si>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</si>
  <si>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</si>
  <si>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</si>
  <si>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</si>
  <si>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</si>
  <si>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</si>
  <si>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</si>
  <si>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</si>
  <si>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</si>
  <si>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</si>
  <si>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</si>
  <si>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</si>
  <si>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</si>
  <si>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</si>
  <si>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</si>
  <si>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</si>
  <si>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</si>
  <si>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</si>
  <si>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</si>
  <si>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</si>
  <si>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</si>
  <si>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</si>
  <si>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</si>
  <si>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</si>
  <si>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</si>
  <si>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</si>
  <si>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</si>
  <si>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</si>
  <si>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</si>
  <si>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</si>
  <si>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</si>
  <si>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</si>
  <si>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</si>
  <si>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</si>
  <si>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</si>
  <si>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</si>
  <si>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</si>
  <si>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</si>
  <si>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</si>
  <si>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</si>
  <si>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</si>
  <si>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</si>
  <si>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</si>
  <si>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</si>
  <si>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</si>
  <si>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</si>
  <si>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</si>
  <si>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</si>
  <si>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</si>
  <si>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</si>
  <si>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</si>
  <si>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</si>
  <si>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</si>
  <si>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</si>
  <si>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</si>
  <si>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</si>
  <si>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</si>
  <si>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</si>
  <si>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</si>
  <si>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</si>
  <si>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</si>
  <si>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</si>
  <si>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</si>
  <si>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</si>
  <si>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</si>
  <si>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</si>
  <si>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</si>
  <si>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</si>
  <si>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</si>
  <si>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</si>
  <si>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</si>
  <si>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</si>
  <si>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</si>
  <si>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</si>
  <si>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</si>
  <si>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</si>
  <si>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</si>
  <si>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</si>
  <si>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</si>
  <si>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</si>
  <si>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</si>
  <si>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</si>
  <si>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</si>
  <si>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</si>
  <si>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</si>
  <si>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</si>
  <si>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</si>
  <si>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</si>
  <si>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</si>
  <si>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</si>
  <si>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</si>
  <si>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</si>
  <si>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</si>
  <si>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</si>
  <si>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</si>
  <si>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</si>
  <si>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</si>
  <si>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</si>
  <si>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</si>
  <si>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</si>
  <si>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</si>
  <si>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</si>
  <si>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</si>
  <si>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</si>
  <si>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</si>
  <si>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</si>
  <si>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</si>
  <si>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</si>
  <si>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</si>
  <si>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</si>
  <si>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</si>
  <si>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</si>
  <si>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</si>
  <si>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</si>
  <si>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</si>
  <si>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</si>
  <si>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</si>
  <si>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</si>
  <si>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</si>
  <si>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</si>
  <si>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</si>
  <si>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</si>
  <si>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</si>
  <si>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</si>
  <si>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</si>
  <si>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</si>
  <si>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</si>
  <si>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</si>
  <si>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</si>
  <si>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</si>
  <si>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</si>
  <si>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</si>
  <si>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</si>
  <si>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</si>
  <si>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</si>
  <si>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</si>
  <si>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</si>
  <si>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</si>
  <si>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</si>
  <si>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</si>
  <si>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</si>
  <si>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</si>
  <si>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</si>
  <si>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</si>
  <si>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</si>
  <si>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</si>
  <si>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</si>
  <si>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</si>
  <si>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</si>
  <si>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</si>
  <si>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</si>
  <si>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</si>
  <si>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</si>
  <si>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</si>
  <si>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</si>
  <si>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</si>
  <si>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</si>
  <si>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</si>
  <si>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</si>
  <si>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</si>
  <si>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</si>
  <si>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</si>
  <si>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</si>
  <si>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</si>
  <si>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</si>
  <si>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</si>
  <si>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</si>
  <si>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</si>
  <si>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</si>
  <si>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</si>
  <si>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</si>
  <si>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</si>
  <si>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</si>
  <si>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</si>
  <si>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</si>
  <si>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</si>
  <si>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</si>
  <si>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</si>
  <si>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</si>
  <si>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</si>
  <si>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</si>
  <si>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</si>
  <si>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</si>
  <si>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</si>
  <si>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</si>
  <si>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</si>
  <si>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</si>
  <si>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</si>
  <si>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</si>
  <si>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</si>
  <si>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</si>
  <si>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</si>
  <si>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</si>
  <si>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</si>
  <si>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</si>
  <si>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</si>
  <si>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</si>
  <si>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</si>
  <si>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</si>
  <si>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</si>
  <si>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</si>
  <si>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</si>
  <si>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</si>
  <si>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</si>
  <si>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</si>
  <si>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</si>
  <si>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</si>
  <si>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</si>
  <si>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</si>
  <si>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</si>
  <si>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</si>
  <si>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</si>
  <si>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</si>
  <si>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</si>
  <si>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</si>
  <si>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</si>
  <si>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</si>
  <si>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</si>
  <si>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</si>
  <si>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</si>
  <si>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</si>
  <si>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</si>
  <si>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</si>
  <si>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</si>
  <si>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</si>
  <si>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</si>
  <si>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</si>
  <si>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</si>
  <si>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</si>
  <si>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</si>
  <si>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</si>
  <si>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</si>
  <si>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</si>
  <si>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</si>
  <si>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</si>
  <si>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</si>
  <si>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</si>
  <si>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</si>
  <si>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</si>
  <si>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</si>
  <si>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</si>
  <si>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</si>
  <si>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</si>
  <si>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</si>
  <si>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</si>
  <si>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</si>
  <si>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</si>
  <si>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</si>
  <si>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</si>
  <si>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</si>
  <si>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</si>
  <si>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</si>
  <si>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</si>
  <si>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</si>
  <si>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</si>
  <si>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</si>
  <si>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</si>
  <si>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</si>
  <si>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</si>
  <si>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</si>
  <si>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</si>
  <si>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</si>
  <si>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</si>
  <si>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</si>
  <si>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</si>
  <si>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</si>
  <si>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</si>
  <si>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</si>
  <si>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</si>
  <si>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</si>
  <si>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</si>
  <si>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</si>
  <si>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</si>
  <si>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</si>
  <si>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</si>
  <si>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</si>
  <si>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</si>
  <si>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</si>
  <si>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</si>
  <si>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</si>
  <si>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</si>
  <si>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</si>
  <si>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</si>
  <si>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</si>
  <si>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</si>
  <si>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</si>
  <si>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</si>
  <si>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</si>
  <si>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</si>
  <si>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</si>
  <si>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</si>
  <si>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</si>
  <si>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</si>
  <si>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</si>
  <si>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</si>
  <si>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</si>
  <si>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</si>
  <si>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</si>
  <si>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</si>
  <si>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</si>
  <si>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</si>
  <si>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</si>
  <si>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</si>
  <si>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</si>
  <si>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</si>
  <si>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</si>
  <si>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</si>
  <si>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</si>
  <si>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</si>
  <si>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</si>
  <si>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</si>
  <si>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</si>
  <si>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</si>
  <si>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</si>
  <si>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</si>
  <si>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</si>
  <si>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</si>
  <si>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</si>
  <si>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</si>
  <si>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</si>
  <si>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</si>
  <si>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</si>
  <si>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</si>
  <si>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</si>
  <si>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</si>
  <si>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</si>
  <si>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</si>
  <si>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</si>
  <si>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</si>
  <si>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</si>
  <si>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</si>
  <si>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</si>
  <si>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</si>
  <si>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</si>
  <si>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</si>
  <si>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</si>
  <si>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</si>
  <si>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</si>
  <si>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</si>
  <si>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</si>
  <si>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</si>
  <si>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</si>
  <si>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</si>
  <si>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</si>
  <si>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</si>
  <si>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</si>
  <si>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</si>
  <si>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</si>
  <si>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</si>
  <si>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</si>
  <si>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</si>
  <si>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</si>
  <si>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</si>
  <si>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</si>
  <si>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</si>
  <si>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</si>
  <si>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</si>
  <si>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</si>
  <si>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</si>
  <si>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</si>
  <si>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</si>
  <si>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</si>
  <si>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</si>
  <si>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</si>
  <si>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</si>
  <si>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</si>
  <si>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</si>
  <si>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</si>
  <si>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</si>
  <si>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</si>
  <si>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</si>
  <si>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</si>
  <si>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</si>
  <si>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</si>
  <si>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</si>
  <si>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</si>
  <si>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</si>
  <si>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</si>
  <si>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</si>
  <si>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</si>
  <si>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</si>
  <si>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</si>
  <si>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</si>
  <si>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</si>
  <si>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</si>
  <si>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</si>
  <si>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</si>
  <si>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</si>
  <si>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</si>
  <si>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</si>
  <si>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</si>
  <si>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</si>
  <si>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</si>
  <si>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</si>
  <si>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</si>
  <si>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</si>
  <si>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</si>
  <si>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</si>
  <si>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</si>
  <si>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</si>
  <si>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</si>
  <si>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</si>
  <si>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</si>
  <si>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</si>
  <si>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</si>
  <si>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</si>
  <si>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</si>
  <si>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</si>
  <si>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</si>
  <si>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</si>
  <si>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</si>
  <si>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</si>
  <si>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</si>
  <si>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</si>
  <si>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</si>
  <si>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</si>
  <si>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</si>
  <si>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</si>
  <si>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</si>
  <si>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</si>
  <si>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</si>
  <si>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</si>
  <si>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</si>
  <si>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</si>
  <si>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</si>
  <si>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</si>
  <si>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</si>
  <si>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</si>
  <si>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</si>
  <si>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</si>
  <si>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</si>
  <si>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</si>
  <si>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</si>
  <si>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</si>
  <si>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</si>
  <si>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</si>
  <si>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</si>
  <si>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</si>
  <si>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</si>
  <si>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</si>
  <si>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</si>
  <si>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</si>
  <si>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</si>
  <si>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</si>
  <si>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</si>
  <si>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</si>
  <si>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</si>
  <si>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</si>
  <si>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</si>
  <si>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</si>
  <si>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</si>
  <si>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</si>
  <si>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</si>
  <si>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</si>
  <si>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</si>
  <si>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</si>
  <si>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</si>
  <si>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</si>
  <si>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</si>
  <si>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</si>
  <si>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</si>
  <si>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</si>
  <si>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</si>
  <si>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</si>
  <si>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</si>
  <si>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</si>
  <si>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</si>
  <si>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</si>
  <si>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</si>
  <si>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</si>
  <si>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</si>
  <si>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</si>
  <si>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</si>
  <si>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</si>
  <si>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</si>
  <si>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</si>
  <si>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</si>
  <si>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</si>
  <si>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</si>
  <si>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</si>
  <si>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</si>
  <si>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</si>
  <si>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</si>
  <si>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</si>
  <si>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</si>
  <si>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</si>
  <si>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</si>
  <si>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</si>
  <si>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</si>
  <si>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</si>
  <si>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</si>
  <si>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</si>
  <si>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</si>
  <si>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</si>
  <si>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</si>
  <si>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</si>
  <si>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</si>
  <si>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</si>
  <si>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</si>
  <si>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</si>
  <si>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</si>
  <si>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</si>
  <si>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</si>
  <si>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</si>
  <si>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</si>
  <si>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</si>
  <si>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</si>
  <si>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</si>
  <si>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</si>
  <si>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</si>
  <si>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</si>
  <si>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</si>
  <si>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</si>
  <si>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</si>
  <si>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</si>
  <si>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</si>
  <si>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</si>
  <si>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</si>
  <si>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</si>
  <si>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</si>
  <si>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</si>
  <si>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</si>
  <si>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</si>
  <si>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</si>
  <si>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</si>
  <si>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</si>
  <si>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</si>
  <si>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</si>
  <si>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</si>
  <si>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</si>
  <si>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</si>
  <si>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</si>
  <si>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</si>
  <si>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</si>
  <si>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</si>
  <si>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</si>
  <si>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</si>
  <si>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</si>
  <si>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</si>
  <si>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</si>
  <si>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</si>
  <si>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</si>
  <si>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</si>
  <si>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</si>
  <si>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</si>
  <si>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</si>
  <si>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</si>
  <si>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</si>
  <si>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</si>
  <si>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</si>
  <si>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</si>
  <si>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</si>
  <si>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</si>
  <si>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</si>
  <si>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</si>
  <si>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</si>
  <si>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</si>
  <si>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</si>
  <si>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</si>
  <si>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</si>
  <si>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</si>
  <si>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</si>
  <si>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</si>
  <si>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</si>
  <si>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</si>
  <si>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</si>
  <si>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</si>
  <si>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</si>
  <si>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</si>
  <si>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</si>
  <si>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</si>
  <si>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</si>
  <si>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</si>
  <si>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</si>
  <si>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</si>
  <si>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</si>
  <si>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</si>
  <si>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</si>
  <si>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</si>
  <si>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</si>
  <si>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</si>
  <si>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</si>
  <si>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</si>
  <si>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</si>
  <si>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</si>
  <si>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</si>
  <si>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</si>
  <si>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</si>
  <si>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</si>
  <si>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</si>
  <si>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</si>
  <si>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</si>
  <si>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</si>
  <si>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</si>
  <si>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</si>
  <si>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</si>
  <si>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</si>
  <si>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</si>
  <si>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</si>
  <si>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</si>
  <si>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</si>
  <si>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</si>
  <si>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</si>
  <si>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</si>
  <si>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</si>
  <si>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</si>
  <si>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</si>
  <si>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</si>
  <si>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</si>
  <si>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</si>
  <si>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</si>
  <si>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</si>
  <si>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</si>
  <si>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</si>
  <si>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</si>
  <si>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</si>
  <si>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</si>
  <si>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</si>
  <si>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</si>
  <si>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</si>
  <si>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</si>
  <si>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</si>
  <si>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</si>
  <si>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</si>
  <si>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</si>
  <si>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</si>
  <si>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</si>
  <si>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</si>
  <si>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</si>
  <si>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</si>
  <si>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</si>
  <si>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</si>
  <si>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</si>
  <si>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</si>
  <si>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</si>
  <si>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</si>
  <si>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</si>
  <si>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</si>
  <si>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</si>
  <si>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</si>
  <si>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</si>
  <si>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</si>
  <si>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</si>
  <si>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</si>
  <si>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</si>
  <si>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</si>
  <si>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</si>
  <si>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</si>
  <si>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</si>
  <si>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</si>
  <si>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</si>
  <si>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</si>
  <si>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</si>
  <si>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</si>
  <si>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</si>
  <si>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</si>
  <si>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</si>
  <si>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</si>
  <si>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</si>
  <si>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</si>
  <si>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</si>
  <si>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</si>
  <si>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</si>
  <si>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</si>
  <si>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</si>
  <si>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</si>
  <si>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</si>
  <si>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</si>
  <si>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</si>
  <si>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</si>
  <si>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</si>
  <si>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</si>
  <si>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</si>
  <si>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</si>
  <si>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</si>
  <si>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</si>
  <si>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</si>
  <si>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</si>
  <si>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</si>
  <si>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</si>
  <si>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</si>
  <si>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</si>
  <si>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</si>
  <si>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</si>
  <si>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</si>
  <si>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</si>
  <si>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</si>
  <si>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</si>
  <si>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</si>
  <si>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</si>
  <si>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</si>
  <si>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</si>
  <si>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</si>
  <si>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</si>
  <si>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</si>
  <si>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</si>
  <si>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</si>
  <si>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</si>
  <si>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</si>
  <si>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</si>
  <si>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</si>
  <si>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</si>
  <si>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</si>
  <si>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</si>
  <si>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</si>
  <si>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</si>
  <si>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</si>
  <si>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</si>
  <si>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</si>
  <si>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</si>
  <si>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</si>
  <si>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</si>
  <si>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</si>
  <si>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</si>
  <si>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</si>
  <si>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</si>
  <si>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</si>
  <si>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</si>
  <si>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</si>
  <si>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</si>
  <si>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</si>
  <si>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</si>
  <si>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</si>
  <si>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</si>
  <si>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</si>
  <si>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</si>
  <si>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</si>
  <si>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</si>
  <si>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</si>
  <si>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</si>
  <si>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</si>
  <si>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</si>
  <si>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</si>
  <si>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</si>
  <si>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</si>
  <si>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</si>
  <si>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</si>
  <si>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</si>
  <si>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</si>
  <si>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</si>
  <si>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</si>
  <si>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</si>
  <si>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</si>
  <si>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</si>
  <si>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</si>
  <si>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</si>
  <si>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</si>
  <si>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</si>
  <si>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</si>
  <si>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</si>
  <si>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</si>
  <si>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</si>
  <si>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</si>
  <si>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</si>
  <si>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</si>
  <si>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</si>
  <si>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</si>
  <si>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</si>
  <si>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</si>
  <si>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</si>
  <si>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</si>
  <si>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</si>
  <si>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</si>
  <si>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</si>
  <si>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</si>
  <si>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</si>
  <si>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</si>
  <si>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</si>
  <si>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</si>
  <si>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</si>
  <si>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</si>
  <si>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</si>
  <si>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</si>
  <si>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</si>
  <si>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</si>
  <si>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</si>
  <si>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</si>
  <si>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</si>
  <si>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</si>
  <si>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</si>
  <si>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</si>
  <si>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</si>
  <si>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</si>
  <si>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</si>
  <si>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</si>
  <si>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</si>
  <si>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</si>
  <si>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</si>
  <si>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</si>
  <si>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</si>
  <si>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</si>
  <si>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</si>
  <si>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</si>
  <si>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</si>
  <si>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</si>
  <si>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</si>
  <si>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</si>
  <si>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</si>
  <si>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</si>
  <si>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</si>
  <si>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</si>
  <si>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</si>
  <si>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</si>
  <si>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</si>
  <si>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</si>
  <si>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</si>
  <si>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</si>
  <si>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</si>
  <si>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</si>
  <si>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</si>
  <si>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</si>
  <si>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</si>
  <si>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</si>
  <si>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</si>
  <si>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</si>
  <si>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</si>
  <si>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</si>
  <si>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</si>
  <si>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</si>
  <si>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</si>
  <si>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</si>
  <si>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</si>
  <si>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</si>
  <si>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</si>
  <si>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</si>
  <si>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</si>
  <si>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</si>
  <si>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</si>
  <si>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</si>
  <si>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</si>
  <si>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</si>
  <si>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</si>
  <si>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</si>
  <si>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</si>
  <si>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</si>
  <si>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</si>
  <si>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</si>
  <si>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</si>
  <si>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</si>
  <si>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</si>
  <si>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</si>
  <si>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</si>
  <si>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</si>
  <si>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</si>
  <si>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</si>
  <si>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</si>
  <si>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</si>
  <si>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</si>
  <si>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</si>
  <si>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</si>
  <si>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</si>
  <si>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</si>
  <si>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</si>
  <si>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</si>
  <si>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</si>
  <si>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</si>
  <si>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</si>
  <si>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</si>
  <si>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</si>
  <si>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</si>
  <si>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</si>
  <si>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</si>
  <si>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</si>
  <si>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</si>
  <si>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</si>
  <si>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</si>
  <si>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</si>
  <si>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</si>
  <si>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</si>
  <si>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</si>
  <si>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</si>
  <si>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</si>
  <si>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</si>
  <si>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</si>
  <si>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</si>
  <si>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</si>
  <si>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</si>
  <si>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</si>
  <si>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</si>
  <si>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</si>
  <si>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</si>
  <si>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</si>
  <si>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</si>
  <si>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</si>
  <si>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</si>
  <si>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</si>
  <si>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</si>
  <si>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</si>
  <si>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</si>
  <si>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</si>
  <si>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</si>
  <si>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</si>
  <si>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</si>
  <si>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</si>
  <si>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</si>
  <si>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</si>
  <si>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</si>
  <si>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</si>
  <si>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</si>
  <si>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</si>
  <si>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</si>
  <si>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</si>
  <si>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</si>
  <si>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</si>
  <si>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</si>
  <si>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</si>
  <si>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</si>
  <si>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</si>
  <si>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</si>
  <si>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</si>
  <si>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</si>
  <si>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</si>
  <si>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</si>
  <si>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</si>
  <si>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</si>
  <si>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</si>
  <si>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</si>
  <si>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</si>
  <si>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</si>
  <si>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</si>
  <si>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</si>
  <si>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</si>
  <si>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</si>
  <si>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</si>
  <si>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</si>
  <si>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</si>
  <si>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</si>
  <si>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</si>
  <si>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</si>
  <si>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</si>
  <si>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</si>
  <si>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</si>
  <si>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</si>
  <si>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</si>
  <si>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</si>
  <si>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</si>
  <si>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</si>
  <si>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</si>
  <si>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</si>
  <si>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</si>
  <si>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</si>
  <si>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</si>
  <si>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</si>
  <si>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</si>
  <si>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</si>
  <si>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</si>
  <si>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</si>
  <si>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</si>
  <si>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</si>
  <si>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</si>
  <si>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</si>
  <si>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</si>
  <si>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</si>
  <si>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</si>
  <si>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</si>
  <si>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</si>
  <si>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</si>
  <si>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</si>
  <si>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</si>
  <si>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</si>
  <si>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</si>
  <si>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</si>
  <si>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</si>
  <si>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</si>
  <si>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</si>
  <si>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</si>
  <si>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</si>
  <si>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</si>
  <si>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</si>
  <si>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</si>
  <si>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</si>
  <si>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</si>
  <si>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</si>
  <si>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</si>
  <si>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</si>
  <si>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</si>
  <si>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</si>
  <si>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</si>
  <si>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</si>
  <si>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</si>
  <si>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</si>
  <si>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</si>
  <si>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</si>
  <si>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</si>
  <si>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</si>
  <si>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</si>
  <si>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</si>
  <si>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</si>
  <si>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</si>
  <si>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</si>
  <si>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</si>
  <si>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</si>
  <si>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</si>
  <si>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</si>
  <si>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</si>
  <si>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</si>
  <si>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</si>
  <si>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</si>
  <si>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</si>
  <si>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</si>
  <si>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</si>
  <si>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</si>
  <si>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</si>
  <si>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</si>
  <si>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</si>
  <si>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</si>
  <si>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</si>
  <si>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</si>
  <si>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</si>
  <si>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</si>
  <si>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</si>
  <si>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</si>
  <si>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</si>
  <si>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</si>
  <si>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</si>
  <si>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</si>
  <si>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</si>
  <si>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</si>
  <si>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</si>
  <si>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</si>
  <si>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</si>
  <si>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</si>
  <si>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</si>
  <si>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</si>
  <si>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</si>
  <si>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</si>
  <si>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</si>
  <si>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</si>
  <si>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</si>
  <si>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</si>
  <si>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</si>
  <si>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</si>
  <si>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</si>
  <si>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</si>
  <si>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</si>
  <si>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</si>
  <si>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</si>
  <si>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</si>
  <si>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</si>
  <si>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</si>
  <si>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</si>
  <si>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</si>
  <si>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</si>
  <si>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</si>
  <si>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</si>
  <si>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</si>
  <si>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</si>
  <si>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</si>
  <si>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</si>
  <si>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</si>
  <si>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</si>
  <si>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</si>
  <si>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</si>
  <si>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</si>
  <si>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</si>
  <si>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</si>
  <si>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</si>
  <si>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</si>
  <si>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</si>
  <si>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</si>
  <si>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</si>
  <si>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</si>
  <si>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</si>
  <si>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</si>
  <si>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</si>
  <si>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</si>
  <si>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</si>
  <si>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</si>
  <si>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</si>
  <si>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</si>
  <si>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</si>
  <si>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</si>
  <si>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</si>
  <si>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</si>
  <si>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</si>
  <si>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</si>
  <si>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</si>
  <si>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</si>
  <si>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</si>
  <si>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</si>
  <si>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</si>
  <si>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</si>
  <si>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</si>
  <si>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</si>
  <si>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</si>
  <si>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</si>
  <si>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</si>
  <si>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</si>
  <si>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</si>
  <si>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</si>
  <si>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</si>
  <si>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</si>
  <si>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</si>
  <si>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</si>
  <si>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</si>
  <si>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</si>
  <si>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</si>
  <si>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</si>
  <si>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</si>
  <si>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</si>
  <si>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</si>
  <si>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</si>
  <si>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</si>
  <si>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</si>
  <si>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</si>
  <si>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</si>
  <si>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</si>
  <si>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</si>
  <si>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</si>
  <si>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</si>
  <si>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</si>
  <si>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</si>
  <si>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</si>
  <si>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</si>
  <si>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</si>
  <si>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</si>
  <si>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</si>
  <si>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</si>
  <si>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</si>
  <si>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</si>
  <si>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</si>
  <si>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</si>
  <si>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</si>
  <si>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</si>
  <si>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</si>
  <si>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</si>
  <si>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</si>
  <si>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</si>
  <si>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</si>
  <si>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</si>
  <si>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</si>
  <si>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</si>
  <si>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</si>
  <si>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</si>
  <si>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</si>
  <si>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</si>
  <si>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</si>
  <si>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</si>
  <si>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</si>
  <si>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</si>
  <si>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</si>
  <si>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</si>
  <si>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</si>
  <si>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</si>
  <si>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</si>
  <si>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</si>
  <si>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</si>
  <si>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</si>
  <si>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</si>
  <si>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</si>
  <si>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</si>
  <si>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</si>
  <si>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</si>
  <si>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</si>
  <si>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</si>
  <si>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</si>
  <si>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</si>
  <si>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</si>
  <si>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</si>
  <si>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</si>
  <si>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</si>
  <si>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</si>
  <si>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</si>
  <si>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</si>
  <si>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</si>
  <si>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</si>
  <si>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</si>
  <si>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</si>
  <si>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</si>
  <si>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</si>
  <si>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</si>
  <si>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</si>
  <si>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</si>
  <si>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</si>
  <si>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</si>
  <si>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</si>
  <si>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</si>
  <si>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</si>
  <si>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</si>
  <si>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</si>
  <si>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</si>
  <si>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</si>
  <si>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</si>
  <si>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</si>
  <si>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</si>
  <si>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</si>
  <si>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</si>
  <si>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</si>
  <si>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</si>
  <si>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</si>
  <si>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</si>
  <si>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</si>
  <si>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</si>
  <si>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</si>
  <si>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</si>
  <si>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</si>
  <si>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</si>
  <si>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</si>
  <si>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</si>
  <si>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</si>
  <si>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</si>
  <si>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</si>
  <si>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</si>
  <si>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</si>
  <si>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</si>
  <si>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</si>
  <si>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</si>
  <si>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</si>
  <si>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</si>
  <si>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</si>
  <si>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</si>
  <si>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</si>
  <si>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</si>
  <si>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</si>
  <si>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</si>
  <si>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</si>
  <si>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</si>
  <si>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</si>
  <si>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</si>
  <si>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</si>
  <si>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</si>
  <si>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</si>
  <si>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</si>
  <si>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</si>
  <si>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</si>
  <si>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</si>
  <si>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</si>
  <si>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</si>
  <si>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</si>
  <si>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</si>
  <si>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</si>
  <si>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</si>
  <si>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</si>
  <si>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</si>
  <si>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</si>
  <si>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</si>
  <si>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</si>
  <si>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</si>
  <si>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</si>
  <si>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</si>
  <si>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</si>
  <si>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</si>
  <si>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</si>
  <si>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</si>
  <si>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</si>
  <si>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</si>
  <si>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</si>
  <si>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</si>
  <si>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</si>
  <si>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</si>
  <si>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</si>
  <si>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</si>
  <si>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</si>
  <si>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</si>
  <si>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</si>
  <si>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</si>
  <si>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</si>
  <si>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</si>
  <si>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</si>
  <si>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</si>
  <si>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</si>
  <si>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</si>
  <si>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</si>
  <si>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</si>
  <si>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</si>
  <si>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</si>
  <si>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</si>
  <si>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</si>
  <si>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</si>
  <si>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</si>
  <si>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</si>
  <si>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</si>
  <si>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</si>
  <si>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</si>
  <si>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</si>
  <si>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</si>
  <si>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</si>
  <si>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</si>
  <si>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</si>
  <si>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</si>
  <si>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</si>
  <si>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</si>
  <si>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</si>
  <si>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</si>
  <si>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</si>
  <si>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</si>
  <si>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</si>
  <si>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</si>
  <si>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</si>
  <si>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</si>
  <si>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</si>
  <si>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</si>
  <si>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</si>
  <si>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</si>
  <si>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</si>
  <si>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</si>
  <si>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</si>
  <si>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</si>
  <si>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</si>
  <si>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</si>
  <si>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</si>
  <si>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</si>
  <si>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</si>
  <si>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</si>
  <si>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</si>
  <si>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</si>
  <si>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</si>
  <si>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</si>
  <si>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</si>
  <si>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</si>
  <si>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</si>
  <si>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</si>
  <si>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</si>
  <si>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</si>
  <si>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</si>
  <si>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</si>
  <si>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</si>
  <si>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</si>
  <si>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</si>
  <si>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</si>
  <si>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</si>
  <si>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</si>
  <si>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</si>
  <si>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</si>
  <si>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</si>
  <si>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</si>
  <si>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</si>
  <si>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</si>
  <si>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</si>
  <si>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</si>
  <si>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</si>
  <si>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</si>
  <si>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</si>
  <si>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</si>
  <si>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</si>
  <si>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</si>
  <si>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</si>
  <si>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</si>
  <si>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</si>
  <si>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</si>
  <si>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</si>
  <si>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</si>
  <si>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</si>
  <si>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</si>
  <si>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</si>
  <si>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</si>
  <si>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</si>
  <si>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</si>
  <si>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</si>
  <si>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</si>
  <si>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</si>
  <si>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</si>
  <si>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</si>
  <si>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</si>
  <si>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</si>
  <si>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</si>
  <si>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</si>
  <si>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</si>
  <si>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</si>
  <si>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</si>
  <si>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</si>
  <si>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</si>
  <si>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</si>
  <si>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</si>
  <si>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</si>
  <si>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</si>
  <si>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</si>
  <si>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</si>
  <si>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</si>
  <si>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</si>
  <si>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</si>
  <si>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</si>
  <si>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</si>
  <si>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</si>
  <si>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</si>
  <si>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</si>
  <si>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</si>
  <si>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</si>
  <si>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</si>
  <si>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</si>
  <si>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</si>
  <si>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</si>
  <si>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</si>
  <si>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</si>
  <si>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</si>
  <si>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</si>
  <si>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</si>
  <si>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</si>
  <si>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</si>
  <si>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</si>
  <si>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</si>
  <si>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</si>
  <si>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</si>
  <si>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</si>
  <si>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</si>
  <si>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</si>
  <si>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</si>
  <si>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</si>
  <si>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</si>
  <si>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</si>
  <si>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</si>
  <si>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</si>
  <si>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</si>
  <si>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</si>
  <si>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</si>
  <si>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</si>
  <si>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</si>
  <si>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</si>
  <si>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</si>
  <si>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</si>
  <si>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</si>
  <si>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</si>
  <si>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</si>
  <si>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</si>
  <si>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</si>
  <si>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</si>
  <si>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</si>
  <si>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</si>
  <si>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</si>
  <si>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</si>
  <si>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</si>
  <si>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</si>
  <si>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</si>
  <si>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</si>
  <si>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</si>
  <si>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</si>
  <si>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</si>
  <si>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</si>
  <si>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</si>
  <si>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</si>
  <si>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</si>
  <si>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</si>
  <si>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</si>
  <si>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</si>
  <si>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</si>
  <si>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</si>
  <si>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</si>
  <si>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</si>
  <si>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</si>
  <si>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</si>
  <si>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</si>
  <si>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</si>
  <si>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</si>
  <si>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</si>
  <si>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</si>
  <si>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</si>
  <si>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</si>
  <si>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</si>
  <si>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</si>
  <si>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</si>
  <si>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</si>
  <si>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</si>
  <si>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</si>
  <si>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</si>
  <si>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</si>
  <si>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</si>
  <si>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</si>
  <si>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</si>
  <si>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</si>
  <si>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</si>
  <si>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</si>
  <si>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</si>
  <si>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</si>
  <si>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</si>
  <si>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</si>
  <si>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</si>
  <si>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</si>
  <si>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</si>
  <si>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</si>
  <si>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</si>
  <si>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</si>
  <si>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</si>
  <si>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</si>
  <si>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</si>
  <si>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</si>
  <si>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</si>
  <si>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</si>
  <si>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</si>
  <si>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</si>
  <si>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</si>
  <si>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</si>
  <si>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</si>
  <si>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</si>
  <si>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</si>
  <si>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</si>
  <si>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</si>
  <si>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</si>
  <si>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</si>
  <si>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</si>
  <si>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</si>
  <si>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</si>
  <si>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</si>
  <si>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</si>
  <si>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</si>
  <si>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</si>
  <si>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</si>
  <si>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</si>
  <si>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</si>
  <si>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</si>
  <si>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</si>
  <si>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</si>
  <si>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</si>
  <si>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</si>
  <si>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</si>
  <si>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</si>
  <si>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</si>
  <si>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</si>
  <si>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</si>
  <si>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</si>
  <si>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</si>
  <si>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</si>
  <si>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</si>
  <si>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</si>
  <si>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</si>
  <si>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</si>
  <si>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</si>
  <si>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</si>
  <si>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</si>
  <si>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</si>
  <si>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</si>
  <si>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</si>
  <si>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</si>
  <si>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</si>
  <si>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</si>
  <si>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</si>
  <si>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</si>
  <si>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</si>
  <si>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</si>
  <si>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</si>
  <si>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</si>
  <si>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</si>
  <si>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</si>
  <si>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</si>
  <si>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</si>
  <si>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</si>
  <si>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</si>
  <si>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</si>
  <si>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</si>
  <si>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</si>
  <si>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</si>
  <si>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</si>
  <si>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</si>
  <si>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</si>
  <si>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</si>
  <si>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</si>
  <si>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</si>
  <si>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</si>
  <si>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</si>
  <si>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</si>
  <si>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</si>
  <si>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</si>
  <si>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</si>
  <si>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</si>
  <si>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</si>
  <si>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</si>
  <si>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</si>
  <si>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</si>
  <si>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</si>
  <si>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</si>
  <si>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</si>
  <si>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</si>
  <si>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</si>
  <si>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</si>
  <si>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</si>
  <si>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</si>
  <si>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</si>
  <si>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</si>
  <si>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</si>
  <si>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</si>
  <si>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</si>
  <si>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</si>
  <si>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</si>
  <si>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</si>
  <si>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</si>
  <si>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</si>
  <si>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</si>
  <si>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</si>
  <si>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</si>
  <si>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</si>
  <si>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</si>
  <si>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</si>
  <si>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</si>
  <si>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</si>
  <si>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</si>
  <si>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</si>
  <si>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</si>
  <si>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</si>
  <si>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</si>
  <si>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</si>
  <si>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</si>
  <si>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</si>
  <si>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</si>
  <si>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</si>
  <si>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</si>
  <si>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</si>
  <si>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</si>
  <si>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</si>
  <si>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</si>
  <si>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</si>
  <si>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</si>
  <si>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</si>
  <si>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</si>
  <si>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</si>
  <si>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</si>
  <si>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</si>
  <si>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</si>
  <si>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</si>
  <si>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</si>
  <si>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</si>
  <si>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</si>
  <si>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</si>
  <si>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</si>
  <si>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</si>
  <si>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</si>
  <si>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</si>
  <si>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</si>
  <si>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</si>
  <si>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</si>
  <si>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</si>
  <si>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</si>
  <si>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</si>
  <si>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</si>
  <si>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</si>
  <si>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</si>
  <si>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</si>
  <si>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</si>
  <si>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</si>
  <si>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</si>
  <si>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</si>
  <si>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</si>
  <si>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</si>
  <si>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</si>
  <si>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</si>
  <si>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</si>
  <si>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</si>
  <si>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</si>
  <si>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</si>
  <si>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</si>
  <si>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</si>
  <si>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</si>
  <si>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</si>
  <si>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</si>
  <si>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</si>
  <si>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</si>
  <si>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</si>
  <si>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</si>
  <si>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</si>
  <si>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</si>
  <si>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</si>
  <si>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</si>
  <si>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</si>
  <si>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</si>
  <si>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</si>
  <si>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</si>
  <si>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</si>
  <si>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</si>
  <si>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</si>
  <si>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</si>
  <si>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</si>
  <si>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</si>
  <si>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</si>
  <si>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</si>
  <si>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</si>
  <si>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</si>
  <si>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</si>
  <si>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</si>
  <si>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</si>
  <si>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</si>
  <si>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</si>
  <si>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</si>
  <si>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</si>
  <si>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</si>
  <si>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</si>
  <si>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</si>
  <si>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</si>
  <si>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</si>
  <si>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</si>
  <si>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</si>
  <si>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</si>
  <si>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</si>
  <si>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</si>
  <si>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</si>
  <si>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</si>
  <si>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</si>
  <si>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</si>
  <si>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</si>
  <si>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</si>
  <si>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</si>
  <si>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</si>
  <si>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</si>
  <si>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</si>
  <si>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</si>
  <si>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</si>
  <si>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</si>
  <si>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</si>
  <si>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</si>
  <si>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</si>
  <si>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</si>
  <si>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</si>
  <si>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</si>
  <si>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</si>
  <si>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</si>
  <si>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</si>
  <si>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</si>
  <si>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</si>
  <si>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</si>
  <si>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</si>
  <si>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</si>
  <si>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</si>
  <si>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</si>
  <si>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</si>
  <si>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</si>
  <si>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</si>
  <si>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</si>
  <si>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</si>
  <si>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</si>
  <si>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</si>
  <si>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</si>
  <si>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</si>
  <si>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</si>
  <si>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</si>
  <si>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</si>
  <si>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</si>
  <si>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</si>
  <si>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</si>
  <si>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</si>
  <si>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</si>
  <si>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</si>
  <si>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</si>
  <si>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</si>
  <si>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</si>
  <si>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</si>
  <si>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</si>
  <si>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</si>
  <si>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</si>
  <si>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</si>
  <si>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</si>
  <si>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</si>
  <si>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</si>
  <si>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</si>
  <si>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</si>
  <si>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</si>
  <si>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</si>
  <si>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</si>
  <si>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</si>
  <si>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</si>
  <si>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</si>
  <si>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</si>
  <si>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</si>
  <si>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</si>
  <si>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</si>
  <si>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</si>
  <si>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</si>
  <si>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</si>
  <si>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</si>
  <si>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</si>
  <si>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</si>
  <si>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</si>
  <si>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</si>
  <si>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</si>
  <si>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</si>
  <si>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</si>
  <si>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</si>
  <si>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</si>
  <si>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</si>
  <si>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</si>
  <si>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</si>
  <si>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</si>
  <si>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</si>
  <si>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</si>
  <si>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</si>
  <si>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</si>
  <si>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</si>
  <si>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</si>
  <si>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</si>
  <si>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</si>
  <si>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</si>
  <si>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</si>
  <si>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</si>
  <si>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</si>
  <si>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</si>
  <si>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</si>
  <si>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</si>
  <si>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</si>
  <si>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</si>
  <si>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</si>
  <si>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</si>
  <si>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</si>
  <si>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</si>
  <si>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</si>
  <si>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</si>
  <si>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</si>
  <si>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</si>
  <si>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</si>
  <si>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</si>
  <si>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</si>
  <si>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</si>
  <si>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</si>
  <si>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</si>
  <si>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</si>
  <si>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</si>
  <si>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</si>
  <si>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</si>
  <si>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</si>
  <si>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</si>
  <si>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</si>
  <si>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</si>
  <si>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</si>
  <si>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</si>
  <si>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</si>
  <si>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</si>
  <si>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</si>
  <si>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</si>
  <si>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</si>
  <si>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</si>
  <si>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</si>
  <si>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</si>
  <si>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</si>
  <si>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</si>
  <si>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</si>
  <si>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</si>
  <si>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</si>
  <si>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</si>
  <si>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</si>
  <si>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</si>
  <si>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</si>
  <si>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</si>
  <si>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</si>
  <si>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</si>
  <si>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</si>
  <si>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</si>
  <si>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</si>
  <si>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</si>
  <si>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</si>
  <si>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</si>
  <si>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</si>
  <si>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</si>
  <si>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</si>
  <si>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</si>
  <si>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</si>
  <si>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</si>
  <si>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</si>
  <si>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</si>
  <si>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</si>
  <si>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</si>
  <si>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</si>
  <si>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</si>
  <si>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</si>
  <si>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</si>
  <si>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</si>
  <si>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</si>
  <si>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</si>
  <si>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</si>
  <si>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</si>
  <si>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</si>
  <si>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</si>
  <si>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</si>
  <si>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</si>
  <si>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</si>
  <si>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</si>
  <si>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</si>
  <si>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</si>
  <si>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</si>
  <si>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</si>
  <si>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</si>
  <si>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</si>
  <si>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</si>
  <si>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</si>
  <si>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</si>
  <si>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</si>
  <si>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</si>
  <si>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</si>
  <si>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</si>
  <si>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</si>
  <si>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</si>
  <si>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</si>
  <si>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</si>
  <si>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</si>
  <si>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</si>
  <si>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</si>
  <si>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</si>
  <si>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</si>
  <si>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</si>
  <si>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</si>
  <si>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</si>
  <si>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</si>
  <si>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</si>
  <si>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</si>
  <si>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</si>
  <si>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</si>
  <si>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</si>
  <si>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</si>
  <si>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</si>
  <si>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</si>
  <si>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</si>
  <si>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</si>
  <si>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</si>
  <si>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</si>
  <si>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</si>
  <si>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</si>
  <si>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</si>
  <si>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</si>
  <si>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</si>
  <si>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</si>
  <si>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</si>
  <si>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</si>
  <si>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</si>
  <si>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</si>
  <si>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</si>
  <si>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</si>
  <si>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</si>
  <si>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</si>
  <si>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</si>
  <si>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</si>
  <si>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</si>
  <si>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</si>
  <si>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</si>
  <si>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</si>
  <si>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</si>
  <si>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</si>
  <si>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</si>
  <si>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</si>
  <si>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</si>
  <si>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</si>
  <si>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</si>
  <si>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</si>
  <si>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</si>
  <si>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</si>
  <si>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</si>
  <si>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</si>
  <si>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</si>
  <si>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</si>
  <si>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</si>
  <si>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</si>
  <si>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</si>
  <si>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</si>
  <si>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</si>
  <si>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</si>
  <si>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</si>
  <si>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</si>
  <si>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</si>
  <si>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</si>
  <si>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</si>
  <si>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</si>
  <si>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</si>
  <si>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</si>
  <si>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</si>
  <si>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</si>
  <si>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</si>
  <si>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</si>
  <si>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</si>
  <si>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</si>
  <si>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</si>
  <si>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</si>
  <si>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</si>
  <si>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</si>
  <si>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</si>
  <si>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</si>
  <si>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</si>
  <si>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</si>
  <si>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</si>
  <si>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</si>
  <si>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</si>
  <si>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</si>
  <si>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</si>
  <si>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</si>
  <si>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</si>
  <si>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</si>
  <si>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</si>
  <si>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</si>
  <si>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</si>
  <si>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</si>
  <si>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</si>
  <si>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</si>
  <si>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</si>
  <si>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</si>
  <si>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</si>
  <si>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</si>
  <si>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</si>
  <si>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</si>
  <si>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</si>
  <si>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</si>
  <si>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</si>
  <si>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</si>
  <si>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</si>
  <si>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</si>
  <si>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</si>
  <si>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</si>
  <si>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</si>
  <si>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</si>
  <si>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</si>
  <si>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</si>
  <si>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</si>
  <si>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</si>
  <si>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</si>
  <si>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</si>
  <si>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</si>
  <si>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</si>
  <si>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</si>
  <si>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</si>
  <si>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</si>
  <si>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</si>
  <si>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</si>
  <si>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</si>
  <si>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</si>
  <si>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</si>
  <si>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</si>
  <si>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</si>
  <si>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</si>
  <si>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</si>
  <si>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</si>
  <si>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</si>
  <si>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</si>
  <si>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</si>
  <si>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</si>
  <si>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</si>
  <si>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</si>
  <si>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</si>
  <si>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</si>
  <si>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</si>
  <si>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</si>
  <si>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</si>
  <si>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</si>
  <si>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</si>
  <si>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</si>
  <si>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</si>
  <si>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</si>
  <si>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</si>
  <si>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</si>
  <si>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</si>
  <si>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</si>
  <si>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</si>
  <si>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</si>
  <si>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</si>
  <si>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</si>
  <si>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</si>
  <si>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</si>
  <si>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</si>
  <si>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</si>
  <si>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</si>
  <si>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</si>
  <si>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</si>
  <si>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</si>
  <si>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</si>
  <si>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</si>
  <si>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</si>
  <si>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</si>
  <si>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</si>
  <si>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</si>
  <si>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</si>
  <si>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</si>
  <si>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</si>
  <si>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</si>
  <si>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</si>
  <si>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</si>
  <si>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</si>
  <si>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</si>
  <si>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</si>
  <si>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</si>
  <si>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</si>
  <si>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</si>
  <si>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</si>
  <si>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</si>
  <si>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</si>
  <si>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</si>
  <si>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</si>
  <si>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</si>
  <si>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</si>
  <si>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</si>
  <si>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</si>
  <si>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</si>
  <si>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</si>
  <si>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</si>
  <si>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</si>
  <si>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</si>
  <si>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</si>
  <si>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</si>
  <si>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</si>
  <si>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</si>
  <si>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</si>
  <si>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</si>
  <si>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</si>
  <si>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</si>
  <si>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</si>
  <si>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</si>
  <si>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</si>
  <si>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</si>
  <si>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</si>
  <si>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</si>
  <si>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</si>
  <si>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</si>
  <si>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</si>
  <si>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</si>
  <si>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</si>
  <si>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</si>
  <si>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</si>
  <si>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</si>
  <si>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</si>
  <si>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</si>
  <si>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</si>
  <si>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</si>
  <si>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</si>
  <si>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</si>
  <si>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</si>
  <si>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</si>
  <si>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</si>
  <si>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</si>
  <si>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</si>
  <si>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</si>
  <si>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</si>
  <si>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</si>
  <si>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</si>
  <si>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</si>
  <si>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</si>
  <si>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</si>
  <si>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</si>
  <si>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</si>
  <si>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</si>
  <si>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</si>
  <si>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</si>
  <si>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</si>
  <si>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</si>
  <si>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</si>
  <si>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</si>
  <si>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</si>
  <si>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</si>
  <si>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</si>
  <si>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</si>
  <si>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</si>
  <si>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</si>
  <si>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</si>
  <si>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</si>
  <si>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</si>
  <si>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</si>
  <si>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</si>
  <si>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</si>
  <si>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</si>
  <si>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</si>
  <si>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</si>
  <si>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</si>
  <si>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</si>
  <si>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</si>
  <si>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</si>
  <si>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</si>
  <si>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</si>
  <si>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</si>
  <si>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</si>
  <si>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</si>
  <si>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</si>
  <si>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</si>
  <si>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</si>
  <si>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</si>
  <si>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</si>
  <si>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</si>
  <si>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</si>
  <si>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</si>
  <si>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</si>
  <si>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</si>
  <si>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</si>
  <si>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</si>
  <si>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</si>
  <si>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</si>
  <si>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</si>
  <si>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</si>
  <si>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</si>
  <si>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</si>
  <si>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</si>
  <si>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</si>
  <si>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</si>
  <si>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</si>
  <si>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</si>
  <si>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</si>
  <si>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</si>
  <si>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</si>
  <si>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</si>
  <si>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</si>
  <si>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</si>
  <si>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</si>
  <si>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</si>
  <si>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</si>
  <si>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</si>
  <si>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</si>
  <si>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</si>
  <si>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</si>
  <si>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</si>
  <si>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</si>
  <si>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</si>
  <si>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</si>
  <si>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</si>
  <si>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</si>
  <si>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</si>
  <si>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</si>
  <si>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</si>
  <si>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</si>
  <si>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</si>
  <si>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</si>
  <si>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</si>
  <si>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</si>
  <si>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</si>
  <si>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</si>
  <si>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</si>
  <si>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</si>
  <si>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</si>
  <si>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</si>
  <si>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</si>
  <si>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</si>
  <si>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</si>
  <si>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</si>
  <si>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</si>
  <si>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</si>
  <si>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</si>
  <si>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</si>
  <si>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</si>
  <si>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</si>
  <si>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</si>
  <si>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</si>
  <si>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</si>
  <si>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</si>
  <si>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</si>
  <si>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</si>
  <si>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</si>
  <si>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</si>
  <si>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</si>
  <si>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</si>
  <si>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</si>
  <si>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</si>
  <si>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</si>
  <si>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</si>
  <si>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</si>
  <si>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</si>
  <si>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</si>
  <si>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</si>
  <si>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</si>
  <si>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</si>
  <si>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</si>
  <si>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</si>
  <si>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</si>
  <si>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</si>
  <si>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</si>
  <si>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</si>
  <si>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</si>
  <si>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</si>
  <si>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</si>
  <si>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</si>
  <si>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</si>
  <si>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</si>
  <si>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</si>
  <si>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</si>
  <si>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</si>
  <si>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</si>
  <si>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</si>
  <si>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</si>
  <si>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</si>
  <si>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</si>
  <si>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</si>
  <si>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</si>
  <si>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</si>
  <si>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</si>
  <si>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</si>
  <si>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</si>
  <si>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</si>
  <si>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</si>
  <si>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</si>
  <si>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</si>
  <si>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</si>
  <si>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</si>
  <si>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</si>
  <si>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</si>
  <si>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</si>
  <si>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</si>
  <si>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</si>
  <si>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</si>
  <si>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</si>
  <si>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</si>
  <si>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</si>
  <si>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</si>
  <si>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</si>
  <si>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</si>
  <si>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</si>
  <si>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</si>
  <si>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</si>
  <si>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</si>
  <si>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</si>
  <si>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</si>
  <si>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</si>
  <si>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</si>
  <si>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</si>
  <si>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</si>
  <si>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</si>
  <si>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</si>
  <si>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</si>
  <si>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</si>
  <si>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</si>
  <si>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</si>
  <si>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</si>
  <si>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</si>
  <si>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</si>
  <si>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</si>
  <si>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</si>
  <si>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</si>
  <si>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</si>
  <si>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</si>
  <si>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</si>
  <si>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</si>
  <si>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</si>
  <si>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</si>
  <si>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</si>
  <si>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</si>
  <si>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</si>
  <si>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</si>
  <si>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</si>
  <si>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</si>
  <si>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</si>
  <si>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</si>
  <si>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</si>
  <si>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</si>
  <si>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</si>
  <si>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</si>
  <si>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</si>
  <si>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</si>
  <si>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</si>
  <si>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</si>
  <si>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</si>
  <si>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</si>
  <si>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</si>
  <si>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</si>
  <si>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</si>
  <si>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</si>
  <si>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</si>
  <si>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</si>
  <si>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</si>
  <si>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</si>
  <si>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</si>
  <si>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</si>
  <si>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</si>
  <si>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</si>
  <si>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</si>
  <si>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</si>
  <si>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</si>
  <si>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</si>
  <si>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</si>
  <si>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</si>
  <si>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</si>
  <si>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</si>
  <si>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</si>
  <si>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</si>
  <si>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</si>
  <si>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</si>
  <si>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</si>
  <si>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</si>
  <si>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</si>
  <si>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</si>
  <si>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</si>
  <si>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</si>
  <si>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</si>
  <si>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</si>
  <si>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</si>
  <si>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</si>
  <si>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</si>
  <si>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</si>
  <si>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</si>
  <si>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</si>
  <si>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</si>
  <si>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</si>
  <si>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</si>
  <si>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</si>
  <si>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</si>
  <si>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</si>
  <si>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</si>
  <si>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</si>
  <si>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</si>
  <si>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</si>
  <si>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</si>
  <si>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</si>
  <si>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</si>
  <si>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</si>
  <si>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</si>
  <si>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</si>
  <si>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</si>
  <si>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</si>
  <si>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</si>
  <si>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</si>
  <si>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</si>
  <si>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</si>
  <si>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</si>
  <si>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</si>
  <si>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</si>
  <si>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</si>
  <si>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</si>
  <si>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</si>
  <si>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</si>
  <si>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</si>
  <si>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</si>
  <si>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</si>
  <si>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</si>
  <si>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</si>
  <si>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</si>
  <si>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</si>
  <si>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</si>
  <si>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</si>
  <si>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</si>
  <si>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</si>
  <si>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</si>
  <si>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</si>
  <si>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</si>
  <si>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</si>
  <si>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</si>
  <si>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</si>
  <si>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</si>
  <si>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</si>
  <si>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</si>
  <si>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</si>
  <si>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</si>
  <si>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</si>
  <si>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</si>
  <si>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</si>
  <si>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</si>
  <si>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</si>
  <si>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</si>
  <si>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</si>
  <si>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</si>
  <si>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</si>
  <si>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</si>
  <si>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</si>
  <si>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</si>
  <si>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</si>
  <si>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</si>
  <si>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</si>
  <si>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</si>
  <si>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</si>
  <si>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</si>
  <si>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</si>
  <si>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</si>
  <si>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</si>
  <si>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</si>
  <si>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</si>
  <si>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</si>
  <si>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</si>
  <si>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</si>
  <si>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</si>
  <si>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</si>
  <si>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</si>
  <si>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</si>
  <si>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</si>
  <si>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</si>
  <si>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</si>
  <si>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</si>
  <si>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</si>
  <si>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</si>
  <si>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</si>
  <si>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</si>
  <si>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</si>
  <si>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</si>
  <si>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</si>
  <si>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</si>
  <si>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</si>
  <si>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</si>
  <si>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</si>
  <si>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</si>
  <si>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</si>
  <si>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</si>
  <si>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</si>
  <si>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</si>
  <si>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</si>
  <si>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</si>
  <si>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</si>
  <si>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</si>
  <si>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</si>
  <si>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</si>
  <si>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</si>
  <si>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</si>
  <si>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</si>
  <si>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</si>
  <si>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</si>
  <si>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</si>
  <si>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</si>
  <si>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</si>
  <si>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</si>
  <si>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</si>
  <si>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</si>
  <si>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</si>
  <si>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</si>
  <si>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</si>
  <si>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</si>
  <si>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</si>
  <si>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</si>
  <si>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</si>
  <si>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</si>
  <si>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</si>
  <si>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</si>
  <si>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</si>
  <si>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</si>
  <si>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</si>
  <si>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</si>
  <si>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</si>
  <si>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</si>
  <si>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</si>
  <si>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</si>
  <si>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</si>
  <si>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</si>
  <si>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</si>
  <si>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</si>
  <si>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</si>
  <si>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</si>
  <si>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</si>
  <si>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</si>
  <si>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</si>
  <si>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</si>
  <si>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</si>
  <si>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</si>
  <si>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</si>
  <si>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</si>
  <si>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</si>
  <si>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</si>
  <si>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</si>
  <si>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</si>
  <si>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</si>
  <si>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</si>
  <si>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</si>
  <si>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</si>
  <si>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</si>
  <si>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</si>
  <si>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</si>
  <si>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</si>
  <si>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</si>
  <si>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</si>
  <si>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</si>
  <si>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</si>
  <si>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</si>
  <si>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</si>
  <si>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</si>
  <si>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</si>
  <si>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</si>
  <si>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</si>
  <si>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</si>
  <si>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</si>
  <si>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</si>
  <si>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</si>
  <si>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</si>
  <si>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</si>
  <si>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</si>
  <si>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</si>
  <si>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</si>
  <si>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</si>
  <si>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</si>
  <si>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</si>
  <si>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</si>
  <si>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</si>
  <si>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</si>
  <si>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</si>
  <si>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</si>
  <si>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</si>
  <si>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</si>
  <si>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</si>
  <si>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</si>
  <si>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</si>
  <si>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</si>
  <si>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</si>
  <si>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</si>
  <si>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</si>
  <si>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</si>
  <si>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</si>
  <si>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</si>
  <si>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</si>
  <si>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</si>
  <si>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</si>
  <si>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</si>
  <si>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</si>
  <si>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</si>
  <si>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</si>
  <si>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</si>
  <si>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</si>
  <si>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</si>
  <si>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</si>
  <si>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</si>
  <si>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</si>
  <si>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</si>
  <si>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</si>
  <si>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</si>
  <si>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</si>
  <si>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</si>
  <si>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</si>
  <si>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</si>
  <si>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</si>
  <si>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</si>
  <si>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</si>
  <si>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</si>
  <si>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</si>
  <si>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</si>
  <si>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</si>
  <si>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</si>
  <si>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</si>
  <si>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</si>
  <si>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</si>
  <si>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</si>
  <si>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</si>
  <si>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</si>
  <si>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</si>
  <si>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</si>
  <si>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</si>
  <si>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</si>
  <si>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</si>
  <si>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</si>
  <si>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</si>
  <si>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</si>
  <si>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</si>
  <si>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</si>
  <si>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</si>
  <si>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</si>
  <si>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</si>
  <si>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</si>
  <si>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</si>
  <si>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</si>
  <si>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</si>
  <si>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</si>
  <si>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</si>
  <si>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</si>
  <si>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</si>
  <si>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</si>
  <si>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</si>
  <si>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</si>
  <si>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</si>
  <si>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</si>
  <si>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</si>
  <si>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</si>
  <si>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</si>
  <si>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</si>
  <si>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</si>
  <si>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</si>
  <si>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</si>
  <si>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</si>
  <si>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</si>
  <si>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</si>
  <si>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</si>
  <si>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</si>
  <si>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</si>
  <si>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</si>
  <si>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</si>
  <si>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</si>
  <si>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</si>
  <si>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</si>
  <si>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</si>
  <si>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</si>
  <si>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</si>
  <si>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</si>
  <si>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</si>
  <si>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</si>
  <si>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</si>
  <si>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</si>
  <si>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</si>
  <si>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</si>
  <si>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</si>
  <si>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</si>
  <si>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</si>
  <si>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</si>
  <si>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</si>
  <si>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</si>
  <si>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</si>
  <si>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</si>
  <si>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</si>
  <si>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</si>
  <si>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</si>
  <si>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</si>
  <si>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</si>
  <si>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</si>
  <si>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</si>
  <si>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</si>
  <si>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</si>
  <si>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</si>
  <si>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</si>
  <si>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</si>
  <si>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</si>
  <si>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</si>
  <si>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</si>
  <si>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</si>
  <si>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</si>
  <si>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</si>
  <si>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</si>
  <si>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</si>
  <si>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</si>
  <si>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</si>
  <si>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</si>
  <si>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</si>
  <si>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</si>
  <si>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</si>
  <si>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</si>
  <si>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</si>
  <si>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</si>
  <si>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</si>
  <si>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</si>
  <si>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</si>
  <si>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</si>
  <si>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</si>
  <si>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</si>
  <si>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</si>
  <si>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</si>
  <si>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</si>
  <si>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</si>
  <si>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</si>
  <si>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</si>
  <si>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</si>
  <si>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</si>
  <si>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</si>
  <si>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</si>
  <si>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</si>
  <si>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</si>
  <si>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</si>
  <si>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</si>
  <si>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</si>
  <si>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</si>
  <si>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</si>
  <si>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</si>
  <si>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</si>
  <si>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</si>
  <si>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</si>
  <si>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</si>
  <si>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</si>
  <si>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</si>
  <si>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</si>
  <si>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</si>
  <si>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</si>
  <si>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</si>
  <si>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</si>
  <si>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</si>
  <si>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</si>
  <si>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</si>
  <si>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</si>
  <si>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</si>
  <si>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</si>
  <si>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</si>
  <si>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</si>
  <si>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</si>
  <si>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</si>
  <si>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</si>
  <si>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</si>
  <si>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</si>
  <si>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</si>
  <si>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</si>
  <si>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</si>
  <si>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</si>
  <si>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</si>
  <si>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</si>
  <si>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</si>
  <si>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</si>
  <si>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</si>
  <si>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</si>
  <si>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</si>
  <si>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</si>
  <si>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</si>
  <si>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</si>
  <si>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</si>
  <si>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</si>
  <si>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</si>
  <si>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</si>
  <si>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</si>
  <si>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</si>
  <si>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</si>
  <si>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</si>
  <si>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</si>
  <si>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</si>
  <si>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</si>
  <si>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</si>
  <si>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</si>
  <si>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</si>
  <si>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</si>
  <si>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</si>
  <si>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</si>
  <si>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</si>
  <si>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</si>
  <si>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</si>
  <si>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</si>
  <si>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</si>
  <si>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</si>
  <si>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</si>
  <si>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</si>
  <si>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</si>
  <si>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</si>
  <si>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</si>
  <si>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</si>
  <si>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</si>
  <si>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</si>
  <si>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</si>
  <si>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</si>
  <si>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</si>
  <si>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</si>
  <si>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</si>
  <si>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</si>
  <si>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</si>
  <si>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</si>
  <si>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</si>
  <si>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</si>
  <si>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</si>
  <si>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</si>
  <si>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</si>
  <si>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</si>
  <si>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</si>
  <si>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</si>
  <si>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</si>
  <si>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</si>
  <si>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</si>
  <si>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</si>
  <si>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</si>
  <si>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</si>
  <si>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</si>
  <si>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</si>
  <si>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</si>
  <si>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</si>
  <si>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</si>
  <si>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</si>
  <si>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</si>
  <si>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</si>
  <si>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</si>
  <si>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</si>
  <si>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</si>
  <si>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</si>
  <si>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</si>
  <si>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</si>
  <si>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</si>
  <si>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</si>
  <si>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</si>
  <si>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</si>
  <si>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</si>
  <si>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</si>
  <si>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</si>
  <si>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</si>
  <si>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</si>
  <si>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</si>
  <si>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</si>
  <si>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</si>
  <si>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</si>
  <si>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</si>
  <si>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</si>
  <si>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</si>
  <si>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</si>
  <si>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</si>
  <si>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</si>
  <si>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</si>
  <si>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</si>
  <si>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</si>
  <si>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</si>
  <si>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</si>
  <si>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</si>
  <si>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</si>
  <si>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</si>
  <si>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</si>
  <si>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</si>
  <si>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</si>
  <si>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</si>
  <si>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</si>
  <si>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</si>
  <si>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</si>
  <si>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</si>
  <si>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</si>
  <si>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</si>
  <si>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</si>
  <si>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</si>
  <si>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</si>
  <si>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</si>
  <si>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</si>
  <si>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</si>
  <si>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</si>
  <si>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</si>
  <si>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</si>
  <si>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</si>
  <si>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</si>
  <si>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</si>
  <si>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</si>
  <si>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</si>
  <si>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</si>
  <si>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</si>
  <si>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</si>
  <si>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</si>
  <si>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</si>
  <si>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</si>
  <si>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</si>
  <si>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</si>
  <si>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</si>
  <si>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</si>
  <si>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</si>
  <si>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</si>
  <si>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</si>
  <si>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</si>
  <si>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</si>
  <si>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</si>
  <si>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</si>
  <si>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</si>
  <si>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</si>
  <si>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</si>
  <si>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</si>
  <si>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</si>
  <si>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</si>
  <si>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</si>
  <si>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</si>
  <si>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</si>
  <si>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</si>
  <si>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</si>
  <si>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</si>
  <si>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</si>
  <si>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</si>
  <si>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</si>
  <si>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</si>
  <si>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</si>
  <si>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</si>
  <si>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</si>
  <si>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</si>
  <si>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</si>
  <si>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</si>
  <si>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</si>
  <si>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</si>
  <si>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</si>
  <si>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</si>
  <si>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</si>
  <si>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</si>
  <si>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</si>
  <si>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</si>
  <si>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</si>
  <si>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</si>
  <si>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</si>
  <si>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</si>
  <si>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</si>
  <si>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</si>
  <si>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</si>
  <si>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</si>
  <si>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</si>
  <si>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</si>
  <si>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</si>
  <si>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</si>
  <si>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</si>
  <si>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</si>
  <si>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</si>
  <si>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</si>
  <si>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</si>
  <si>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</si>
  <si>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</si>
  <si>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</si>
  <si>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</si>
  <si>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</si>
  <si>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</si>
  <si>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</si>
  <si>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</si>
  <si>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</si>
  <si>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</si>
  <si>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</si>
  <si>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</si>
  <si>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</si>
  <si>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</si>
  <si>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</si>
  <si>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</si>
  <si>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</si>
  <si>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</si>
  <si>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</si>
  <si>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</si>
  <si>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</si>
  <si>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</si>
  <si>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</si>
  <si>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</si>
  <si>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</si>
  <si>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</si>
  <si>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</si>
  <si>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</si>
  <si>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</si>
  <si>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</si>
  <si>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</si>
  <si>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</si>
  <si>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</si>
  <si>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</si>
  <si>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</si>
  <si>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</si>
  <si>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</si>
  <si>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</si>
  <si>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</si>
  <si>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</si>
  <si>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</si>
  <si>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</si>
  <si>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</si>
  <si>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</si>
  <si>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</si>
  <si>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</si>
  <si>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</si>
  <si>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</si>
  <si>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</si>
  <si>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</si>
  <si>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</si>
  <si>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</si>
  <si>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</si>
  <si>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</si>
  <si>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</si>
  <si>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</si>
  <si>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</si>
  <si>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</si>
  <si>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</si>
  <si>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</si>
  <si>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</si>
  <si>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</si>
  <si>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</si>
  <si>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</si>
  <si>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</si>
  <si>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</si>
  <si>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</si>
  <si>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</si>
  <si>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</si>
  <si>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</si>
  <si>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</si>
  <si>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</si>
  <si>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</si>
  <si>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</si>
  <si>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</si>
  <si>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</si>
  <si>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</si>
  <si>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</si>
  <si>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</si>
  <si>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</si>
  <si>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</si>
  <si>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</si>
  <si>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</si>
  <si>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</si>
  <si>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</si>
  <si>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</si>
  <si>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</si>
  <si>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</si>
  <si>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</si>
  <si>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</si>
  <si>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</si>
  <si>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</si>
  <si>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</si>
  <si>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</si>
  <si>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</si>
  <si>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</si>
  <si>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</si>
  <si>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</si>
  <si>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</si>
  <si>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</si>
  <si>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</si>
  <si>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</si>
  <si>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</si>
  <si>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</si>
  <si>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</si>
  <si>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</si>
  <si>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</si>
  <si>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</si>
  <si>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</si>
  <si>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</si>
  <si>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</si>
  <si>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</si>
  <si>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</si>
  <si>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</si>
  <si>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</si>
  <si>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</si>
  <si>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</si>
  <si>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</si>
  <si>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</si>
  <si>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</si>
  <si>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</si>
  <si>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</si>
  <si>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</si>
  <si>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</si>
  <si>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</si>
  <si>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</si>
  <si>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</si>
  <si>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</si>
  <si>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</si>
  <si>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</si>
  <si>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</si>
  <si>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</si>
  <si>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</si>
  <si>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</si>
  <si>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</si>
  <si>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</si>
  <si>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</si>
  <si>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</si>
  <si>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</si>
  <si>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</si>
  <si>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</si>
  <si>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</si>
  <si>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</si>
  <si>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</si>
  <si>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</si>
  <si>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</si>
  <si>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</si>
  <si>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</si>
  <si>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</si>
  <si>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</si>
  <si>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</si>
  <si>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</si>
  <si>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</si>
  <si>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</si>
  <si>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</si>
  <si>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</si>
  <si>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</si>
  <si>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</si>
  <si>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</si>
  <si>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</si>
  <si>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</si>
  <si>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</si>
  <si>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</si>
  <si>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</si>
  <si>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</si>
  <si>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</si>
  <si>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</si>
  <si>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</si>
  <si>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</si>
  <si>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</si>
  <si>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</si>
  <si>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</si>
  <si>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</si>
  <si>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</si>
  <si>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</si>
  <si>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</si>
  <si>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</si>
  <si>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</si>
  <si>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</si>
  <si>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</si>
  <si>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</si>
  <si>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</si>
  <si>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</si>
  <si>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</si>
  <si>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</si>
  <si>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</si>
  <si>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</si>
  <si>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</si>
  <si>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</si>
  <si>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</si>
  <si>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</si>
  <si>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</si>
  <si>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</si>
  <si>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</si>
  <si>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</si>
  <si>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</si>
  <si>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</si>
  <si>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</si>
  <si>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</si>
  <si>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</si>
  <si>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</si>
  <si>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</si>
  <si>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</si>
  <si>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</si>
  <si>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</si>
  <si>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</si>
  <si>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</si>
  <si>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</si>
  <si>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</si>
  <si>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</si>
  <si>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</si>
  <si>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</si>
  <si>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</si>
  <si>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</si>
  <si>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</si>
  <si>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</si>
  <si>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</si>
  <si>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</si>
  <si>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</si>
  <si>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</si>
  <si>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</si>
  <si>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</si>
  <si>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</si>
  <si>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</si>
  <si>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</si>
  <si>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</si>
  <si>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</si>
  <si>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</si>
  <si>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</si>
  <si>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</si>
  <si>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</si>
  <si>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</si>
  <si>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</si>
  <si>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</si>
  <si>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</si>
  <si>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</si>
  <si>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</si>
  <si>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</si>
  <si>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</si>
  <si>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</si>
  <si>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</si>
  <si>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</si>
  <si>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</si>
  <si>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</si>
  <si>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</si>
  <si>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</si>
  <si>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</si>
  <si>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</si>
  <si>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</si>
  <si>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</si>
  <si>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</si>
  <si>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</si>
  <si>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</si>
  <si>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</si>
  <si>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</si>
  <si>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</si>
  <si>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</si>
  <si>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</si>
  <si>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</si>
  <si>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</si>
  <si>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</si>
  <si>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</si>
  <si>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</si>
  <si>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</si>
  <si>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</si>
  <si>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</si>
  <si>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</si>
  <si>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</si>
  <si>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</si>
  <si>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</si>
  <si>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</si>
  <si>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</si>
  <si>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</si>
  <si>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</si>
  <si>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</si>
  <si>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</si>
  <si>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</si>
  <si>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</si>
  <si>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</si>
  <si>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</si>
  <si>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</si>
  <si>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</si>
  <si>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</si>
  <si>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</si>
  <si>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</si>
  <si>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</si>
  <si>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</si>
  <si>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</si>
  <si>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</si>
  <si>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</si>
  <si>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</si>
  <si>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</si>
  <si>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</si>
  <si>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</si>
  <si>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</si>
  <si>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</si>
  <si>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</si>
  <si>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</si>
  <si>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</si>
  <si>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</si>
  <si>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</si>
  <si>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</si>
  <si>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</si>
  <si>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</si>
  <si>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</si>
  <si>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</si>
  <si>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</si>
  <si>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</si>
  <si>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</si>
  <si>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</si>
  <si>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</si>
  <si>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</si>
  <si>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</si>
  <si>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</si>
  <si>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</si>
  <si>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</si>
  <si>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</si>
  <si>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</si>
  <si>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</si>
  <si>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</si>
  <si>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</si>
  <si>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</si>
  <si>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</si>
  <si>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</si>
  <si>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</si>
  <si>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</si>
  <si>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</si>
  <si>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</si>
  <si>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</si>
  <si>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</si>
  <si>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</si>
  <si>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</si>
  <si>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</si>
  <si>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</si>
  <si>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</si>
  <si>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</si>
  <si>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</si>
  <si>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</si>
  <si>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</si>
  <si>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</si>
  <si>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</si>
  <si>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</si>
  <si>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</si>
  <si>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</si>
  <si>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</si>
  <si>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</si>
  <si>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</si>
  <si>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</si>
  <si>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</si>
  <si>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</si>
  <si>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</si>
  <si>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</si>
  <si>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</si>
  <si>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</si>
  <si>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</si>
  <si>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</si>
  <si>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</si>
  <si>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</si>
  <si>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</si>
  <si>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</si>
  <si>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</si>
  <si>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</si>
  <si>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</si>
  <si>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</si>
  <si>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</si>
  <si>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</si>
  <si>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</si>
  <si>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</si>
  <si>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</si>
  <si>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</si>
  <si>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</si>
  <si>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</si>
  <si>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</si>
  <si>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</si>
  <si>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</si>
  <si>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</si>
  <si>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</si>
  <si>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</si>
  <si>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</si>
  <si>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</si>
  <si>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</si>
  <si>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</si>
  <si>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</si>
  <si>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</si>
  <si>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</si>
  <si>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</si>
  <si>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</si>
  <si>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</si>
  <si>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</si>
  <si>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</si>
  <si>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</si>
  <si>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</si>
  <si>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</si>
  <si>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</si>
  <si>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</si>
  <si>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</si>
  <si>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</si>
  <si>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</si>
  <si>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</si>
  <si>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</si>
  <si>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</si>
  <si>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</si>
  <si>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</si>
  <si>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</si>
  <si>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</si>
  <si>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</si>
  <si>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</si>
  <si>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</si>
  <si>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</si>
  <si>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</si>
  <si>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</si>
  <si>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</si>
  <si>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</si>
  <si>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</si>
  <si>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</si>
  <si>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</si>
  <si>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</si>
  <si>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</si>
  <si>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</si>
  <si>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</si>
  <si>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</si>
  <si>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</si>
  <si>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</si>
  <si>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</si>
  <si>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</si>
  <si>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</si>
  <si>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</si>
  <si>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</si>
  <si>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</si>
  <si>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</si>
  <si>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</si>
  <si>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</si>
  <si>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</si>
  <si>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</si>
  <si>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</si>
  <si>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</si>
  <si>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</si>
  <si>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</si>
  <si>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</si>
  <si>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</si>
  <si>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</si>
  <si>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</si>
  <si>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</si>
  <si>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</si>
  <si>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</si>
  <si>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</si>
  <si>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</si>
  <si>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</si>
  <si>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</si>
  <si>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</si>
  <si>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</si>
  <si>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</si>
  <si>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</si>
  <si>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</si>
  <si>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</si>
  <si>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</si>
  <si>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</si>
  <si>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</si>
  <si>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</si>
  <si>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</si>
  <si>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</si>
  <si>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</si>
  <si>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</si>
  <si>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</si>
  <si>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</si>
  <si>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</si>
  <si>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</si>
  <si>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</si>
  <si>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</si>
  <si>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</si>
  <si>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</si>
  <si>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</si>
  <si>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</si>
  <si>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</si>
  <si>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</si>
  <si>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</si>
  <si>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</si>
  <si>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</si>
  <si>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</si>
  <si>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</si>
  <si>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</si>
  <si>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</si>
  <si>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</si>
  <si>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</si>
  <si>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</si>
  <si>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</si>
  <si>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</si>
  <si>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</si>
  <si>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</si>
  <si>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</si>
  <si>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</si>
  <si>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</si>
  <si>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</si>
  <si>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</si>
  <si>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</si>
  <si>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</si>
  <si>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</si>
  <si>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</si>
  <si>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</si>
  <si>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</si>
  <si>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</si>
  <si>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</si>
  <si>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</si>
  <si>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</si>
  <si>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</si>
  <si>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</si>
  <si>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</si>
  <si>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</si>
  <si>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</si>
  <si>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</si>
  <si>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</si>
  <si>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</si>
  <si>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</si>
  <si>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</si>
  <si>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</si>
  <si>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</si>
  <si>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</si>
  <si>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</si>
  <si>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</si>
  <si>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</si>
  <si>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</si>
  <si>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</si>
  <si>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</si>
  <si>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</si>
  <si>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</si>
  <si>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</si>
  <si>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</si>
  <si>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</si>
  <si>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</si>
  <si>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</si>
  <si>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</si>
  <si>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</si>
  <si>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</si>
  <si>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</si>
  <si>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</si>
  <si>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</si>
  <si>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</si>
  <si>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</si>
  <si>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</si>
  <si>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</si>
  <si>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</si>
  <si>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</si>
  <si>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</si>
  <si>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</si>
  <si>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</si>
  <si>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</si>
  <si>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</si>
  <si>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</si>
  <si>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</si>
  <si>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</si>
  <si>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</si>
  <si>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</si>
  <si>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</si>
  <si>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</si>
  <si>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</si>
  <si>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</si>
  <si>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</si>
  <si>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</si>
  <si>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</si>
  <si>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</si>
  <si>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</si>
  <si>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</si>
  <si>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</si>
  <si>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</si>
  <si>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</si>
  <si>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</si>
  <si>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</si>
  <si>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</si>
  <si>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</si>
  <si>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</si>
  <si>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</si>
  <si>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</si>
  <si>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</si>
  <si>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</si>
  <si>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</si>
  <si>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</si>
  <si>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</si>
  <si>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</si>
  <si>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</si>
  <si>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</si>
  <si>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</si>
  <si>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</si>
  <si>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</si>
  <si>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</si>
  <si>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</si>
  <si>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</si>
  <si>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</si>
  <si>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</si>
  <si>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</si>
  <si>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</si>
  <si>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</si>
  <si>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</si>
  <si>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</si>
  <si>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</si>
  <si>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</si>
  <si>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</si>
  <si>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</si>
  <si>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</si>
  <si>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</si>
  <si>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</si>
  <si>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</si>
  <si>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</si>
  <si>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</si>
  <si>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</si>
  <si>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</si>
  <si>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</si>
  <si>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</si>
  <si>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</si>
  <si>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</si>
  <si>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</si>
  <si>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</si>
  <si>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</si>
  <si>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</si>
  <si>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</si>
  <si>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</si>
  <si>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</si>
  <si>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</si>
  <si>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</si>
  <si>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</si>
  <si>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</si>
  <si>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</si>
  <si>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</si>
  <si>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</si>
  <si>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</si>
  <si>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</si>
  <si>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</si>
  <si>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</si>
  <si>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</si>
  <si>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</si>
  <si>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</si>
  <si>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</si>
  <si>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</si>
  <si>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</si>
  <si>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</si>
  <si>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</si>
  <si>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</si>
  <si>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</si>
  <si>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</si>
  <si>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</si>
  <si>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</si>
  <si>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</si>
  <si>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</si>
  <si>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</si>
  <si>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</si>
  <si>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</si>
  <si>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</si>
  <si>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</si>
  <si>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</si>
  <si>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</si>
  <si>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</si>
  <si>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</si>
  <si>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</si>
  <si>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</si>
  <si>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</si>
  <si>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</si>
  <si>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</si>
  <si>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</si>
  <si>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</si>
  <si>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</si>
  <si>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</si>
  <si>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</si>
  <si>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</si>
  <si>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</si>
  <si>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</si>
  <si>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</si>
  <si>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</si>
  <si>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</si>
  <si>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</si>
  <si>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</si>
  <si>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</si>
  <si>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</si>
  <si>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</si>
  <si>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</si>
  <si>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</si>
  <si>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</si>
  <si>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</si>
  <si>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</si>
  <si>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</si>
  <si>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</si>
  <si>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</si>
  <si>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</si>
  <si>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</si>
  <si>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</si>
  <si>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</si>
  <si>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</si>
  <si>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</si>
  <si>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</si>
  <si>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</si>
  <si>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</si>
  <si>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</si>
  <si>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</si>
  <si>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</si>
  <si>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</si>
  <si>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</si>
  <si>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</si>
  <si>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</si>
  <si>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</si>
  <si>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</si>
  <si>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</si>
  <si>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</si>
  <si>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</si>
  <si>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</si>
  <si>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</si>
  <si>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</si>
  <si>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</si>
  <si>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</si>
  <si>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</si>
  <si>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</si>
  <si>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</si>
  <si>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</si>
  <si>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</si>
  <si>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</si>
  <si>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</si>
  <si>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</si>
  <si>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</si>
  <si>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</si>
  <si>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</si>
  <si>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</si>
  <si>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</si>
  <si>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</si>
  <si>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</si>
  <si>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</si>
  <si>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</si>
  <si>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</si>
  <si>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</si>
  <si>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</si>
  <si>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</si>
  <si>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</si>
  <si>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</si>
  <si>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</si>
  <si>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</si>
  <si>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</si>
  <si>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</si>
  <si>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</si>
  <si>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</si>
  <si>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</si>
  <si>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</si>
  <si>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</si>
  <si>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</si>
  <si>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</si>
  <si>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</si>
  <si>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</si>
  <si>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</si>
  <si>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</si>
  <si>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</si>
  <si>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</si>
  <si>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</si>
  <si>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</si>
  <si>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</si>
  <si>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</si>
  <si>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</si>
  <si>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</si>
  <si>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</si>
  <si>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</si>
  <si>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</si>
  <si>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</si>
  <si>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</si>
  <si>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</si>
  <si>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</si>
  <si>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</si>
  <si>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</si>
  <si>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</si>
  <si>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</si>
  <si>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</si>
  <si>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</si>
  <si>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</si>
  <si>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</si>
  <si>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</si>
  <si>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</si>
  <si>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</si>
  <si>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</si>
  <si>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</si>
  <si>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</si>
  <si>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</si>
  <si>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</si>
  <si>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</si>
  <si>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</si>
  <si>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</si>
  <si>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</si>
  <si>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</si>
  <si>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</si>
  <si>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</si>
  <si>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</si>
  <si>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</si>
  <si>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</si>
  <si>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</si>
  <si>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</si>
  <si>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</si>
  <si>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</si>
  <si>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</si>
  <si>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</si>
  <si>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</si>
  <si>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</si>
  <si>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</si>
  <si>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</si>
  <si>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</si>
  <si>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</si>
  <si>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</si>
  <si>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</si>
  <si>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</si>
  <si>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</si>
  <si>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</si>
  <si>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</si>
  <si>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</si>
  <si>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</si>
  <si>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</si>
  <si>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</si>
  <si>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</si>
  <si>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</si>
  <si>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</si>
  <si>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</si>
  <si>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</si>
  <si>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</si>
  <si>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</si>
  <si>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</si>
  <si>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</si>
  <si>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</si>
  <si>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</si>
  <si>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</si>
  <si>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</si>
  <si>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</si>
  <si>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</si>
  <si>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</si>
  <si>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</si>
  <si>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</si>
  <si>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</si>
  <si>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</si>
  <si>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</si>
  <si>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</si>
  <si>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</si>
  <si>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</si>
  <si>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</si>
  <si>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</si>
  <si>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</si>
  <si>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</si>
  <si>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</si>
  <si>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</si>
  <si>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</si>
  <si>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</si>
  <si>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</si>
  <si>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</si>
  <si>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</si>
  <si>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</si>
  <si>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</si>
  <si>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</si>
  <si>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</si>
  <si>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</si>
  <si>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</si>
  <si>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</si>
  <si>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</si>
  <si>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</si>
  <si>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</si>
  <si>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</si>
  <si>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</si>
  <si>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</si>
  <si>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</si>
  <si>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</si>
  <si>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</si>
  <si>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</si>
  <si>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</si>
  <si>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</si>
  <si>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</si>
  <si>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</si>
  <si>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</si>
  <si>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</si>
  <si>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</si>
  <si>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</si>
  <si>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</si>
  <si>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</si>
  <si>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</si>
  <si>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</si>
  <si>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</si>
  <si>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</si>
  <si>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</si>
  <si>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</si>
  <si>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</si>
  <si>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</si>
  <si>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</si>
  <si>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</si>
  <si>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</si>
  <si>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</si>
  <si>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</si>
  <si>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</si>
  <si>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</si>
  <si>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</si>
  <si>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</si>
  <si>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</si>
  <si>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</si>
  <si>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</si>
  <si>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</si>
  <si>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</si>
  <si>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</si>
  <si>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</si>
  <si>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</si>
  <si>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</si>
  <si>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</si>
  <si>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</si>
  <si>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</si>
  <si>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</si>
  <si>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</si>
  <si>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</si>
  <si>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</si>
  <si>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</si>
  <si>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</si>
  <si>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</si>
  <si>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</si>
  <si>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</si>
  <si>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</si>
  <si>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</si>
  <si>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</si>
  <si>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</si>
  <si>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</si>
  <si>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</si>
  <si>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</si>
  <si>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</si>
  <si>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</si>
  <si>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</si>
  <si>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</si>
  <si>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</si>
  <si>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</si>
  <si>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</si>
  <si>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</si>
  <si>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</si>
  <si>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</si>
  <si>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</si>
  <si>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</si>
  <si>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</si>
  <si>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</si>
  <si>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</si>
  <si>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</si>
  <si>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</si>
  <si>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</si>
  <si>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</si>
  <si>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</si>
  <si>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</si>
  <si>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</si>
  <si>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</si>
  <si>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</si>
  <si>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</si>
  <si>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</si>
  <si>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</si>
  <si>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</si>
  <si>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</si>
  <si>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</si>
  <si>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</si>
  <si>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</si>
  <si>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</si>
  <si>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</si>
  <si>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</si>
  <si>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</si>
  <si>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</si>
  <si>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</si>
  <si>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</si>
  <si>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</si>
  <si>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</si>
  <si>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</si>
  <si>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</si>
  <si>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</si>
  <si>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</si>
  <si>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</si>
  <si>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</si>
  <si>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</si>
  <si>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</si>
  <si>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</si>
  <si>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</si>
  <si>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</si>
  <si>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</si>
  <si>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</si>
  <si>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</si>
  <si>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</si>
  <si>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</si>
  <si>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</si>
  <si>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</si>
  <si>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</si>
  <si>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</si>
  <si>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</si>
  <si>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</si>
  <si>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</si>
  <si>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</si>
  <si>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</si>
  <si>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</si>
  <si>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</si>
  <si>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</si>
  <si>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</si>
  <si>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</si>
  <si>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</si>
  <si>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</si>
  <si>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</si>
  <si>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</si>
  <si>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</si>
  <si>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</si>
  <si>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</si>
  <si>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</si>
  <si>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</si>
  <si>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</si>
  <si>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</si>
  <si>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</si>
  <si>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</si>
  <si>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</si>
  <si>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</si>
  <si>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</si>
  <si>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</si>
  <si>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</si>
  <si>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</si>
  <si>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</si>
  <si>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</si>
  <si>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</si>
  <si>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</si>
  <si>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</si>
  <si>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</si>
  <si>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</si>
  <si>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</si>
  <si>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</si>
  <si>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</si>
  <si>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</si>
  <si>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</si>
  <si>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</si>
  <si>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</si>
  <si>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</si>
  <si>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</si>
  <si>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</si>
  <si>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</si>
  <si>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</si>
  <si>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</si>
  <si>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</si>
  <si>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</si>
  <si>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</si>
  <si>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</si>
  <si>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</si>
  <si>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</si>
  <si>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</si>
  <si>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</si>
  <si>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</si>
  <si>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</si>
  <si>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</si>
  <si>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</si>
  <si>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</si>
  <si>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</si>
  <si>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</si>
  <si>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</si>
  <si>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</si>
  <si>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</si>
  <si>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</si>
  <si>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</si>
  <si>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</si>
  <si>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</si>
  <si>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</si>
  <si>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</si>
  <si>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</si>
  <si>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</si>
  <si>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</si>
  <si>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</si>
  <si>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</si>
  <si>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</si>
  <si>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</si>
  <si>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</si>
  <si>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</si>
  <si>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</si>
  <si>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</si>
  <si>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</si>
  <si>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</si>
  <si>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</si>
  <si>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</si>
  <si>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</si>
  <si>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</si>
  <si>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</si>
  <si>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</si>
  <si>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</si>
  <si>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</si>
  <si>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</si>
  <si>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</si>
  <si>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</si>
  <si>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</si>
  <si>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</si>
  <si>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</si>
  <si>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</si>
  <si>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</si>
  <si>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</si>
  <si>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</si>
  <si>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</si>
  <si>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</si>
  <si>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</si>
  <si>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</si>
  <si>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</si>
  <si>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</si>
  <si>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</si>
  <si>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</si>
  <si>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</si>
  <si>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</si>
  <si>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</si>
  <si>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</si>
  <si>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</si>
  <si>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</si>
  <si>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</si>
  <si>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</si>
  <si>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</si>
  <si>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</si>
  <si>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</si>
  <si>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</si>
  <si>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</si>
  <si>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</si>
  <si>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</si>
  <si>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</si>
  <si>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</si>
  <si>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</si>
  <si>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</si>
  <si>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</si>
  <si>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</si>
  <si>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</si>
  <si>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</si>
  <si>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</si>
  <si>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</si>
  <si>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</si>
  <si>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</si>
  <si>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</si>
  <si>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</si>
  <si>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</si>
  <si>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</si>
  <si>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</si>
  <si>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</si>
  <si>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</si>
  <si>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</si>
  <si>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</si>
  <si>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</si>
  <si>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</si>
  <si>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</si>
  <si>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</si>
  <si>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</si>
  <si>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</si>
  <si>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</si>
  <si>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</si>
  <si>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</si>
  <si>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</si>
  <si>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</si>
  <si>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</si>
  <si>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</si>
  <si>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</si>
  <si>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</si>
  <si>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</si>
  <si>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</si>
  <si>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</si>
  <si>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</si>
  <si>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</si>
  <si>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</si>
  <si>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</si>
  <si>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</si>
  <si>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</si>
  <si>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</si>
  <si>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</si>
  <si>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</si>
  <si>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</si>
  <si>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</si>
  <si>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</si>
  <si>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</si>
  <si>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</si>
  <si>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</si>
  <si>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</si>
  <si>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</si>
  <si>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</si>
  <si>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</si>
  <si>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</si>
  <si>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</si>
  <si>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</si>
  <si>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</si>
  <si>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</si>
  <si>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</si>
  <si>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</si>
  <si>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</si>
  <si>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</si>
  <si>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</si>
  <si>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</si>
  <si>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</si>
  <si>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</si>
  <si>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</si>
  <si>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</si>
  <si>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</si>
  <si>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</si>
  <si>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</si>
  <si>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</si>
  <si>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</si>
  <si>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</si>
  <si>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</si>
  <si>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</si>
  <si>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</si>
  <si>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</si>
  <si>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</si>
  <si>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</si>
  <si>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</si>
  <si>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</si>
  <si>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</si>
  <si>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</si>
  <si>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</si>
  <si>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</si>
  <si>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</si>
  <si>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</si>
  <si>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</si>
  <si>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</si>
  <si>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</si>
  <si>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</si>
  <si>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</si>
  <si>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</si>
  <si>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</si>
  <si>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</si>
  <si>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</si>
  <si>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</si>
  <si>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</si>
  <si>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</si>
  <si>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</si>
  <si>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</si>
  <si>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</si>
  <si>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</si>
  <si>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</si>
  <si>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</si>
  <si>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</si>
  <si>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</si>
  <si>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</si>
  <si>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</si>
  <si>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</si>
  <si>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</si>
  <si>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</si>
  <si>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</si>
  <si>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</si>
  <si>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</si>
  <si>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</si>
  <si>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</si>
  <si>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</si>
  <si>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</si>
  <si>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</si>
  <si>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</si>
  <si>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</si>
  <si>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</si>
  <si>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</si>
  <si>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</si>
  <si>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</si>
  <si>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</si>
  <si>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</si>
  <si>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</si>
  <si>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</si>
  <si>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</si>
  <si>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</si>
  <si>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</si>
  <si>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</si>
  <si>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</si>
  <si>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</si>
  <si>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</si>
  <si>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</si>
  <si>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</si>
  <si>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</si>
  <si>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</si>
  <si>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</si>
  <si>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</si>
  <si>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</si>
  <si>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</si>
  <si>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</si>
  <si>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</si>
  <si>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</si>
  <si>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</si>
  <si>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</si>
  <si>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</si>
  <si>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</si>
  <si>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</si>
  <si>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</si>
  <si>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</si>
  <si>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</si>
  <si>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</si>
  <si>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</si>
  <si>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</si>
  <si>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</si>
  <si>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</si>
  <si>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</si>
  <si>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</si>
  <si>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</si>
  <si>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</si>
  <si>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</si>
  <si>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</si>
  <si>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</si>
  <si>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</si>
  <si>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</si>
  <si>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</si>
  <si>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</si>
  <si>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</si>
  <si>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</si>
  <si>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</si>
  <si>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</si>
  <si>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</si>
  <si>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</si>
  <si>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</si>
  <si>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</si>
  <si>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</si>
  <si>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</si>
  <si>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</si>
  <si>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</si>
  <si>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</si>
  <si>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</si>
  <si>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</si>
  <si>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</si>
  <si>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</si>
  <si>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</si>
  <si>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</si>
  <si>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</si>
  <si>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</si>
  <si>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</si>
  <si>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</si>
  <si>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</si>
  <si>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</si>
  <si>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</si>
  <si>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</si>
  <si>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</si>
  <si>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</si>
  <si>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</si>
  <si>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</si>
  <si>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</si>
  <si>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</si>
  <si>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</si>
  <si>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</si>
  <si>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</si>
  <si>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</si>
  <si>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</si>
  <si>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</si>
  <si>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</si>
  <si>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</si>
  <si>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</si>
  <si>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</si>
  <si>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</si>
  <si>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</si>
  <si>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</si>
  <si>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</si>
  <si>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</si>
  <si>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</si>
  <si>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</si>
  <si>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</si>
  <si>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</si>
  <si>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</si>
  <si>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</si>
  <si>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</si>
  <si>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</si>
  <si>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</si>
  <si>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</si>
  <si>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</si>
  <si>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</si>
  <si>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</si>
  <si>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</si>
  <si>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</si>
  <si>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</si>
  <si>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</si>
  <si>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</si>
  <si>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</si>
  <si>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</si>
  <si>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</si>
  <si>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</si>
  <si>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</si>
  <si>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</si>
  <si>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</si>
  <si>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</si>
  <si>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</si>
  <si>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</si>
  <si>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</si>
  <si>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</si>
  <si>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</si>
  <si>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</si>
  <si>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</si>
  <si>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</si>
  <si>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</si>
  <si>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</si>
  <si>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</si>
  <si>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</si>
  <si>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</si>
  <si>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</si>
  <si>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</si>
  <si>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</si>
  <si>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</si>
  <si>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</si>
  <si>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</si>
  <si>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</si>
  <si>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</si>
  <si>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</si>
  <si>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</si>
  <si>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</si>
  <si>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</si>
  <si>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</si>
  <si>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</si>
  <si>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</si>
  <si>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</si>
  <si>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</si>
  <si>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</si>
  <si>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</si>
  <si>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</si>
  <si>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</si>
  <si>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</si>
  <si>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</si>
  <si>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</si>
  <si>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</si>
  <si>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</si>
  <si>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</si>
  <si>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</si>
  <si>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</si>
  <si>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</si>
  <si>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</si>
  <si>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</si>
  <si>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</si>
  <si>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</si>
  <si>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</si>
  <si>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</si>
  <si>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</si>
  <si>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</si>
  <si>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</si>
  <si>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</si>
  <si>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</si>
  <si>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</si>
  <si>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</si>
  <si>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</si>
  <si>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</si>
  <si>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</si>
  <si>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</si>
  <si>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</si>
  <si>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</si>
  <si>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</si>
  <si>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</si>
  <si>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</si>
  <si>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</si>
  <si>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</si>
  <si>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</si>
  <si>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</si>
  <si>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</si>
  <si>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</si>
  <si>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</si>
  <si>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</si>
  <si>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</si>
  <si>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</si>
  <si>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</si>
  <si>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</si>
  <si>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</si>
  <si>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</si>
  <si>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</si>
  <si>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</si>
  <si>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</si>
  <si>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</si>
  <si>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</si>
  <si>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</si>
  <si>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</si>
  <si>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</si>
  <si>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</si>
  <si>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</si>
  <si>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</si>
  <si>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</si>
  <si>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</si>
  <si>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</si>
  <si>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</si>
  <si>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</si>
  <si>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</si>
  <si>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</si>
  <si>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</si>
  <si>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</si>
  <si>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</si>
  <si>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</si>
  <si>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</si>
  <si>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</si>
  <si>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</si>
  <si>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</si>
  <si>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</si>
  <si>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</si>
  <si>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</si>
  <si>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</si>
  <si>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</si>
  <si>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</si>
  <si>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</si>
  <si>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</si>
  <si>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</si>
  <si>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</si>
  <si>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</si>
  <si>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</si>
  <si>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</si>
  <si>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</si>
  <si>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</si>
  <si>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</si>
  <si>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</si>
  <si>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</si>
  <si>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</si>
  <si>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</si>
  <si>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</si>
  <si>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</si>
  <si>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</si>
  <si>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</si>
  <si>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</si>
  <si>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</si>
  <si>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</si>
  <si>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</si>
  <si>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</si>
  <si>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</si>
  <si>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</si>
  <si>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</si>
  <si>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</si>
  <si>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</si>
  <si>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</si>
  <si>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</si>
  <si>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</si>
  <si>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</si>
  <si>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</si>
  <si>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</si>
  <si>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</si>
  <si>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</si>
  <si>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</si>
  <si>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</si>
  <si>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</si>
  <si>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</si>
  <si>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</si>
  <si>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</si>
  <si>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</si>
  <si>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</si>
  <si>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</si>
  <si>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</si>
  <si>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</si>
  <si>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</si>
  <si>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</si>
  <si>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</si>
  <si>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</si>
  <si>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</si>
  <si>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</si>
  <si>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</si>
  <si>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</si>
  <si>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</si>
  <si>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</si>
  <si>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</si>
  <si>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</si>
  <si>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</si>
  <si>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</si>
  <si>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</si>
  <si>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</si>
  <si>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</si>
  <si>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</si>
  <si>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</si>
  <si>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</si>
  <si>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</si>
  <si>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</si>
  <si>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</si>
  <si>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</si>
  <si>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</si>
  <si>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</si>
  <si>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</si>
  <si>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</si>
  <si>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</si>
  <si>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</si>
  <si>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</si>
  <si>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</si>
  <si>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</si>
  <si>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</si>
  <si>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</si>
  <si>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</si>
  <si>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</si>
  <si>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</si>
  <si>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</si>
  <si>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</si>
  <si>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</si>
  <si>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</si>
  <si>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</si>
  <si>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</si>
  <si>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</si>
  <si>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</si>
  <si>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</si>
  <si>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</si>
  <si>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</si>
  <si>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</si>
  <si>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</si>
  <si>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</si>
  <si>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</si>
  <si>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</si>
  <si>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</si>
  <si>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</si>
  <si>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</si>
  <si>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</si>
  <si>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</si>
  <si>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</si>
  <si>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</si>
  <si>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</si>
  <si>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</si>
  <si>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</si>
  <si>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</si>
  <si>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</si>
  <si>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</si>
  <si>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</si>
  <si>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</si>
  <si>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</si>
  <si>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</si>
  <si>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</si>
  <si>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</si>
  <si>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</si>
  <si>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</si>
  <si>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</si>
  <si>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</si>
  <si>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</si>
  <si>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</si>
  <si>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</si>
  <si>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</si>
  <si>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</si>
  <si>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</si>
  <si>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</si>
  <si>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</si>
  <si>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</si>
  <si>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</si>
  <si>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</si>
  <si>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</si>
  <si>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</si>
  <si>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</si>
  <si>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</si>
  <si>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</si>
  <si>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</si>
  <si>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</si>
  <si>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</si>
  <si>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</si>
  <si>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</si>
  <si>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</si>
  <si>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</si>
  <si>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</si>
  <si>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</si>
  <si>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</si>
  <si>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</si>
  <si>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</si>
  <si>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</si>
  <si>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</si>
  <si>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</si>
  <si>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</si>
  <si>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</si>
  <si>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</si>
  <si>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</si>
  <si>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</si>
  <si>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</si>
  <si>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</si>
  <si>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</si>
  <si>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</si>
  <si>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</si>
  <si>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</si>
  <si>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</si>
  <si>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</si>
  <si>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</si>
  <si>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</si>
  <si>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</si>
  <si>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</si>
  <si>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</si>
  <si>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</si>
  <si>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</si>
  <si>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</si>
  <si>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</si>
  <si>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</si>
  <si>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</si>
  <si>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</si>
  <si>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</si>
  <si>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</si>
  <si>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</si>
  <si>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</si>
  <si>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</si>
  <si>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</si>
  <si>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</si>
  <si>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</si>
  <si>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</si>
  <si>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</si>
  <si>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</si>
  <si>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</si>
  <si>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</si>
  <si>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</si>
  <si>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</si>
  <si>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</si>
  <si>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</si>
  <si>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</si>
  <si>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</si>
  <si>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</si>
  <si>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</si>
  <si>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</si>
  <si>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</si>
  <si>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</si>
  <si>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</si>
  <si>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</si>
  <si>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</si>
  <si>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</si>
  <si>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</si>
  <si>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</si>
  <si>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</si>
  <si>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</si>
  <si>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</si>
  <si>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</si>
  <si>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</si>
  <si>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</si>
  <si>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</si>
  <si>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</si>
  <si>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</si>
  <si>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</si>
  <si>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</si>
  <si>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</si>
  <si>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</si>
  <si>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</si>
  <si>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</si>
  <si>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</si>
  <si>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</si>
  <si>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</si>
  <si>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</si>
  <si>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</si>
  <si>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</si>
  <si>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</si>
  <si>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</si>
  <si>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</si>
  <si>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</si>
  <si>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</si>
  <si>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</si>
  <si>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</si>
  <si>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</si>
  <si>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</si>
  <si>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</si>
  <si>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</si>
  <si>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</si>
  <si>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</si>
  <si>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</si>
  <si>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</si>
  <si>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</si>
  <si>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</si>
  <si>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</si>
  <si>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</si>
  <si>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</si>
  <si>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</si>
  <si>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</si>
  <si>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</si>
  <si>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</si>
  <si>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</si>
  <si>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</si>
  <si>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</si>
  <si>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</si>
  <si>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</si>
  <si>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</si>
  <si>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</si>
  <si>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</si>
  <si>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</si>
  <si>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</si>
  <si>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</si>
  <si>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</si>
  <si>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</si>
  <si>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</si>
  <si>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</si>
  <si>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</si>
  <si>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</si>
  <si>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</si>
  <si>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</si>
  <si>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</si>
  <si>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</si>
  <si>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</si>
  <si>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</si>
  <si>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</si>
  <si>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</si>
  <si>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</si>
  <si>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</si>
  <si>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</si>
  <si>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</si>
  <si>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</si>
  <si>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</si>
  <si>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</si>
  <si>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</si>
  <si>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</si>
  <si>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</si>
  <si>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</si>
  <si>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</si>
  <si>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</si>
  <si>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</si>
  <si>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</si>
  <si>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</si>
  <si>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</si>
  <si>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</si>
  <si>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</si>
  <si>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</si>
  <si>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</si>
  <si>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</si>
  <si>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</si>
  <si>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</si>
  <si>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</si>
  <si>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</si>
  <si>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</si>
  <si>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</si>
  <si>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</si>
  <si>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</si>
  <si>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</si>
  <si>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</si>
  <si>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</si>
  <si>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</si>
  <si>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</si>
  <si>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</si>
  <si>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</si>
  <si>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</si>
  <si>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</si>
  <si>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</si>
  <si>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</si>
  <si>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</si>
  <si>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</si>
  <si>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</si>
  <si>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</si>
  <si>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</si>
  <si>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</si>
  <si>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</si>
  <si>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</si>
  <si>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</si>
  <si>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</si>
  <si>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</si>
  <si>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</si>
  <si>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</si>
  <si>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</si>
  <si>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</si>
  <si>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</si>
  <si>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</si>
  <si>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</si>
  <si>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</si>
  <si>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</si>
  <si>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</si>
  <si>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</si>
  <si>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</si>
  <si>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</si>
  <si>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</si>
  <si>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</si>
  <si>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</si>
  <si>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</si>
  <si>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</si>
  <si>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</si>
  <si>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</si>
  <si>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</si>
  <si>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</si>
  <si>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</si>
  <si>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</si>
  <si>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</si>
  <si>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</si>
  <si>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</si>
  <si>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</si>
  <si>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</si>
  <si>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</si>
  <si>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</si>
  <si>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</si>
  <si>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</si>
  <si>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</si>
  <si>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</si>
  <si>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</si>
  <si>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</si>
  <si>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</si>
  <si>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</si>
  <si>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</si>
  <si>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</si>
  <si>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</si>
  <si>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</si>
  <si>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</si>
  <si>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</si>
  <si>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</si>
  <si>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</si>
  <si>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</si>
  <si>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</si>
  <si>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</si>
  <si>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</si>
  <si>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</si>
  <si>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</si>
  <si>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</si>
  <si>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</si>
  <si>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</si>
  <si>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</si>
  <si>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</si>
  <si>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</si>
  <si>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</si>
  <si>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</si>
  <si>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</si>
  <si>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</si>
  <si>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</si>
  <si>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</si>
  <si>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</si>
  <si>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</si>
  <si>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</si>
  <si>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</si>
  <si>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</si>
  <si>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</si>
  <si>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</si>
  <si>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</si>
  <si>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</si>
  <si>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</si>
  <si>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</si>
  <si>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</si>
  <si>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</si>
  <si>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</si>
  <si>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</si>
  <si>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</si>
  <si>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</si>
  <si>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</si>
  <si>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</si>
  <si>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</si>
  <si>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</si>
  <si>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</si>
  <si>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</si>
  <si>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</si>
  <si>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</si>
  <si>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</si>
  <si>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</si>
  <si>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</si>
  <si>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</si>
  <si>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</si>
  <si>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</si>
  <si>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</si>
  <si>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</si>
  <si>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</si>
  <si>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</si>
  <si>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</si>
  <si>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</si>
  <si>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</si>
  <si>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</si>
  <si>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</si>
  <si>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</si>
  <si>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</si>
  <si>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</si>
  <si>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</si>
  <si>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</si>
  <si>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</si>
  <si>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</si>
  <si>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</si>
  <si>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</si>
  <si>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</si>
  <si>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</si>
  <si>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</si>
  <si>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</si>
  <si>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</si>
  <si>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</si>
  <si>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</si>
  <si>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</si>
  <si>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</si>
  <si>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</si>
  <si>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</si>
  <si>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</si>
  <si>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</si>
  <si>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</si>
  <si>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</si>
  <si>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</si>
  <si>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</si>
  <si>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</si>
  <si>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</si>
  <si>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</si>
  <si>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</si>
  <si>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</si>
  <si>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</si>
  <si>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</si>
  <si>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</si>
  <si>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</si>
  <si>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</si>
  <si>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</si>
  <si>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</si>
  <si>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</si>
  <si>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</si>
  <si>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</si>
  <si>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</si>
  <si>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</si>
  <si>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</si>
  <si>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</si>
  <si>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</si>
  <si>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</si>
  <si>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</si>
  <si>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</si>
  <si>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</si>
  <si>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</si>
  <si>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</si>
  <si>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</si>
  <si>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</si>
  <si>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</si>
  <si>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</si>
  <si>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</si>
  <si>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</si>
  <si>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</si>
  <si>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</si>
  <si>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</si>
  <si>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</si>
  <si>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</si>
  <si>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</si>
  <si>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</si>
  <si>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</si>
  <si>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</si>
  <si>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</si>
  <si>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</si>
  <si>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</si>
  <si>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</si>
  <si>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</si>
  <si>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</si>
  <si>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</si>
  <si>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</si>
  <si>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</si>
  <si>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</si>
  <si>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</si>
  <si>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</si>
  <si>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</si>
  <si>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</si>
  <si>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</si>
  <si>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</si>
  <si>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</si>
  <si>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</si>
  <si>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</si>
  <si>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</si>
  <si>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</si>
  <si>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</si>
  <si>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</si>
  <si>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</si>
  <si>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</si>
  <si>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</si>
  <si>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</si>
  <si>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</si>
  <si>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</si>
  <si>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</si>
  <si>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</si>
  <si>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</si>
  <si>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</si>
  <si>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</si>
  <si>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</si>
  <si>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</si>
  <si>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</si>
  <si>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</si>
  <si>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</si>
  <si>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</si>
  <si>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</si>
  <si>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</si>
  <si>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</si>
  <si>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</si>
  <si>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</si>
  <si>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</si>
  <si>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</si>
  <si>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</si>
  <si>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</si>
  <si>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</si>
  <si>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</si>
  <si>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</si>
  <si>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</si>
  <si>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</si>
  <si>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</si>
  <si>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</si>
  <si>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</si>
  <si>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</si>
  <si>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</si>
  <si>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</si>
  <si>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</si>
  <si>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</si>
  <si>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</si>
  <si>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</si>
  <si>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</si>
  <si>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</si>
  <si>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</si>
  <si>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</si>
  <si>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</si>
  <si>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</si>
  <si>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</si>
  <si>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</si>
  <si>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</si>
  <si>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</si>
  <si>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</si>
  <si>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</si>
  <si>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</si>
  <si>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</si>
  <si>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</si>
  <si>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</si>
  <si>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</si>
  <si>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</si>
  <si>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</si>
  <si>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</si>
  <si>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</si>
  <si>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</si>
  <si>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</si>
  <si>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</si>
  <si>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</si>
  <si>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</si>
  <si>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</si>
  <si>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</si>
  <si>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</si>
  <si>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</si>
  <si>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</si>
  <si>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</si>
  <si>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</si>
  <si>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</si>
  <si>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</si>
  <si>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</si>
  <si>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</si>
  <si>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</si>
  <si>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</si>
  <si>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</si>
  <si>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</si>
  <si>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</si>
  <si>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</si>
  <si>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</si>
  <si>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</si>
  <si>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</si>
  <si>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</si>
  <si>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</si>
  <si>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</si>
  <si>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</si>
  <si>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</si>
  <si>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</si>
  <si>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</si>
  <si>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</si>
  <si>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</si>
  <si>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</si>
  <si>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</si>
  <si>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</si>
  <si>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</si>
  <si>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</si>
  <si>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</si>
  <si>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</si>
  <si>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</si>
  <si>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</si>
  <si>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</si>
  <si>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</si>
  <si>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</si>
  <si>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</si>
  <si>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</si>
  <si>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</si>
  <si>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</si>
  <si>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</si>
  <si>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</si>
  <si>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</si>
  <si>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</si>
  <si>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</si>
  <si>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</si>
  <si>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</si>
  <si>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</si>
  <si>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</si>
  <si>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</si>
  <si>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</si>
  <si>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</si>
  <si>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</si>
  <si>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</si>
  <si>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</si>
  <si>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</si>
  <si>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</si>
  <si>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</si>
  <si>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</si>
  <si>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</si>
  <si>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</si>
  <si>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</si>
  <si>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</si>
  <si>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</si>
  <si>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</si>
  <si>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</si>
  <si>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</si>
  <si>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</si>
  <si>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</si>
  <si>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</si>
  <si>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</si>
  <si>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</si>
  <si>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</si>
  <si>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</si>
  <si>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</si>
  <si>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</si>
  <si>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</si>
  <si>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</si>
  <si>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</si>
  <si>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</si>
  <si>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</si>
  <si>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</si>
  <si>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</si>
  <si>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</si>
  <si>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</si>
  <si>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</si>
  <si>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</si>
  <si>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</si>
  <si>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</si>
  <si>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</si>
  <si>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</si>
  <si>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</si>
  <si>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</si>
  <si>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</si>
  <si>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</si>
  <si>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</si>
  <si>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</si>
  <si>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</si>
  <si>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</si>
  <si>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</si>
  <si>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</si>
  <si>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</si>
  <si>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</si>
  <si>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</si>
  <si>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</si>
  <si>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</si>
  <si>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</si>
  <si>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</si>
  <si>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</si>
  <si>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</si>
  <si>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</si>
  <si>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</si>
  <si>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</si>
  <si>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</si>
  <si>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</si>
  <si>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</si>
  <si>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</si>
  <si>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</si>
  <si>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</si>
  <si>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</si>
  <si>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</si>
  <si>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</si>
  <si>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</si>
  <si>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</si>
  <si>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</si>
  <si>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</si>
  <si>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</si>
  <si>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</si>
  <si>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</si>
  <si>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</si>
  <si>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</si>
  <si>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</si>
  <si>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</si>
  <si>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</si>
  <si>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</si>
  <si>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</si>
  <si>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</si>
  <si>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</si>
  <si>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</si>
  <si>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</si>
  <si>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</si>
  <si>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</si>
  <si>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</si>
  <si>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</si>
  <si>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</si>
  <si>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</si>
  <si>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</si>
  <si>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</si>
  <si>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</si>
  <si>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</si>
  <si>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</si>
  <si>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</si>
  <si>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</si>
  <si>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</si>
  <si>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</si>
  <si>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</si>
  <si>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</si>
  <si>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</si>
  <si>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</si>
  <si>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</si>
  <si>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</si>
  <si>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</si>
  <si>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</si>
  <si>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</si>
  <si>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</si>
  <si>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</si>
  <si>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</si>
  <si>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</si>
  <si>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</si>
  <si>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</si>
  <si>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</si>
  <si>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</si>
  <si>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</si>
  <si>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</si>
  <si>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</si>
  <si>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</si>
  <si>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</si>
  <si>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</si>
  <si>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</si>
  <si>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</si>
  <si>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</si>
  <si>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</si>
  <si>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</si>
  <si>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</si>
  <si>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</si>
  <si>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</si>
  <si>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</si>
  <si>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</si>
  <si>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</si>
  <si>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</si>
  <si>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</si>
  <si>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</si>
  <si>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</si>
  <si>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</si>
  <si>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</si>
  <si>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</si>
  <si>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</si>
  <si>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</si>
  <si>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</si>
  <si>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</si>
  <si>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</si>
  <si>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</si>
  <si>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</si>
  <si>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</si>
  <si>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</si>
  <si>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</si>
  <si>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</si>
  <si>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</si>
  <si>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</si>
  <si>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</si>
  <si>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</si>
  <si>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</si>
  <si>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</si>
  <si>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</si>
  <si>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</si>
  <si>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</si>
  <si>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</si>
  <si>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</si>
  <si>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</si>
  <si>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</si>
  <si>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</si>
  <si>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</si>
  <si>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</si>
  <si>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</si>
  <si>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</si>
  <si>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</si>
  <si>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</si>
  <si>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</si>
  <si>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</si>
  <si>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</si>
  <si>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</si>
  <si>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</si>
  <si>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</si>
  <si>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</si>
  <si>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</si>
  <si>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</si>
  <si>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</si>
  <si>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</si>
  <si>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</si>
  <si>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</si>
  <si>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</si>
  <si>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</si>
  <si>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</si>
  <si>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</si>
  <si>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</si>
  <si>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</si>
  <si>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</si>
  <si>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</si>
  <si>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</si>
  <si>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</si>
  <si>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</si>
  <si>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</si>
  <si>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</si>
  <si>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</si>
  <si>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</si>
  <si>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</si>
  <si>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</si>
  <si>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</si>
  <si>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</si>
  <si>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</si>
  <si>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</si>
  <si>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</si>
  <si>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</si>
  <si>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</si>
  <si>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</si>
  <si>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</si>
  <si>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</si>
  <si>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</si>
  <si>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</si>
  <si>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</si>
  <si>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</si>
  <si>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</si>
  <si>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</si>
  <si>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</si>
  <si>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</si>
  <si>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</si>
  <si>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</si>
  <si>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</si>
  <si>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</si>
  <si>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</si>
  <si>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</si>
  <si>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</si>
  <si>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</si>
  <si>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</si>
  <si>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</si>
  <si>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</si>
  <si>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</si>
  <si>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</si>
  <si>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</si>
  <si>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</si>
  <si>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</si>
  <si>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</si>
  <si>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</si>
  <si>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</si>
  <si>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</si>
  <si>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</si>
  <si>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</si>
  <si>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</si>
  <si>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</si>
  <si>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</si>
  <si>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</si>
  <si>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</si>
  <si>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</si>
  <si>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</si>
  <si>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</si>
  <si>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</si>
  <si>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</si>
  <si>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</si>
  <si>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</si>
  <si>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</si>
  <si>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</si>
  <si>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</si>
  <si>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</si>
  <si>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</si>
  <si>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</si>
  <si>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</si>
  <si>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</si>
  <si>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</si>
  <si>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</si>
  <si>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</si>
  <si>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</si>
  <si>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</si>
  <si>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</si>
  <si>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</si>
  <si>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</si>
  <si>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</si>
  <si>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</si>
  <si>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</si>
  <si>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</si>
  <si>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</si>
  <si>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</si>
  <si>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</si>
  <si>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</si>
  <si>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</si>
  <si>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</si>
  <si>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</si>
  <si>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</si>
  <si>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</si>
  <si>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</si>
  <si>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</si>
  <si>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</si>
  <si>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</si>
  <si>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</si>
  <si>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</si>
  <si>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</si>
  <si>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</si>
  <si>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</si>
  <si>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</si>
  <si>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</si>
  <si>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</si>
  <si>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</si>
  <si>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</si>
  <si>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</si>
  <si>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</si>
  <si>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</si>
  <si>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</si>
  <si>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</si>
  <si>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</si>
  <si>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</si>
  <si>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</si>
  <si>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</si>
  <si>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</si>
  <si>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</si>
  <si>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</si>
  <si>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</si>
  <si>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</si>
  <si>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</si>
  <si>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</si>
  <si>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</si>
  <si>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</si>
  <si>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</si>
  <si>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</si>
  <si>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</si>
  <si>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</si>
  <si>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</si>
  <si>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</si>
  <si>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</si>
  <si>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</si>
  <si>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</si>
  <si>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</si>
  <si>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</si>
  <si>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</si>
  <si>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</si>
  <si>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</si>
  <si>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</si>
  <si>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</si>
  <si>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</si>
  <si>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</si>
  <si>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</si>
  <si>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</si>
  <si>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</si>
  <si>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</si>
  <si>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</si>
  <si>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</si>
  <si>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</si>
  <si>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</si>
  <si>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</si>
  <si>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</si>
  <si>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</si>
  <si>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</si>
  <si>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</si>
  <si>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</si>
  <si>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</si>
  <si>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</si>
  <si>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</si>
  <si>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</si>
  <si>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</si>
  <si>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</si>
  <si>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</si>
  <si>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</si>
  <si>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</si>
  <si>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</si>
  <si>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</si>
  <si>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</si>
  <si>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</si>
  <si>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</si>
  <si>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</si>
  <si>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</si>
  <si>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</si>
  <si>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</si>
  <si>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</si>
  <si>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</si>
  <si>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</si>
  <si>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</si>
  <si>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</si>
  <si>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</si>
  <si>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</si>
  <si>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</si>
  <si>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</si>
  <si>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</si>
  <si>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</si>
  <si>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</si>
  <si>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</si>
  <si>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</si>
  <si>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</si>
  <si>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</si>
  <si>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</si>
  <si>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</si>
  <si>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</si>
  <si>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</si>
  <si>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</si>
  <si>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</si>
  <si>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</si>
  <si>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</si>
  <si>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</si>
  <si>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</si>
  <si>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</si>
  <si>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</si>
  <si>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</si>
  <si>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</si>
  <si>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</si>
  <si>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</si>
  <si>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</si>
  <si>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</si>
  <si>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</si>
  <si>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</si>
  <si>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</si>
  <si>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</si>
  <si>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</si>
  <si>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</si>
  <si>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</si>
  <si>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</si>
  <si>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</si>
  <si>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</si>
  <si>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</si>
  <si>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</si>
  <si>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</si>
  <si>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</si>
  <si>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</si>
  <si>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</si>
  <si>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</si>
  <si>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</si>
  <si>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</si>
  <si>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</si>
  <si>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</si>
  <si>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</si>
  <si>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</si>
  <si>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</si>
  <si>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</si>
  <si>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</si>
  <si>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</si>
  <si>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</si>
  <si>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</si>
  <si>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</si>
  <si>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</si>
  <si>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</si>
  <si>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</si>
  <si>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</si>
  <si>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</si>
  <si>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</si>
  <si>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</si>
  <si>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</si>
  <si>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</si>
  <si>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</si>
  <si>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</si>
  <si>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</si>
  <si>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</si>
  <si>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</si>
  <si>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</si>
  <si>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</si>
  <si>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</si>
  <si>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</si>
  <si>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</si>
  <si>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</si>
  <si>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</si>
  <si>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</si>
  <si>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</si>
  <si>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</si>
  <si>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</si>
  <si>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</si>
  <si>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</si>
  <si>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</si>
  <si>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</si>
  <si>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</si>
  <si>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</si>
  <si>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</si>
  <si>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</si>
  <si>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</si>
  <si>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</si>
  <si>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</si>
  <si>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</si>
  <si>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</si>
  <si>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</si>
  <si>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</si>
  <si>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</si>
  <si>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</si>
  <si>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</si>
  <si>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</si>
  <si>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</si>
  <si>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</si>
  <si>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</si>
  <si>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</si>
  <si>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</si>
  <si>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</si>
  <si>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</si>
  <si>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</si>
  <si>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</si>
  <si>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</si>
  <si>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</si>
  <si>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</si>
  <si>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</si>
  <si>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</si>
  <si>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</si>
  <si>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</si>
  <si>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</si>
  <si>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</si>
  <si>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</si>
  <si>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</si>
  <si>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</si>
  <si>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</si>
  <si>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</si>
  <si>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</si>
  <si>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</si>
  <si>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</si>
  <si>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</si>
  <si>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</si>
  <si>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</si>
  <si>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</si>
  <si>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</si>
  <si>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</si>
  <si>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</si>
  <si>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</si>
  <si>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</si>
  <si>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</si>
  <si>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</si>
  <si>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</si>
  <si>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</si>
  <si>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</si>
  <si>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</si>
  <si>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</si>
  <si>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</si>
  <si>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</si>
  <si>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</si>
  <si>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</si>
  <si>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</si>
  <si>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</si>
  <si>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</si>
  <si>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</si>
  <si>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</si>
  <si>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</si>
  <si>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</si>
  <si>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</si>
  <si>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</si>
  <si>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</si>
  <si>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</si>
  <si>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</si>
  <si>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</si>
  <si>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</si>
  <si>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</si>
  <si>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</si>
  <si>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</si>
  <si>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</si>
  <si>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</si>
  <si>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</si>
  <si>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</si>
  <si>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</si>
  <si>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</si>
  <si>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</si>
  <si>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</si>
  <si>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</si>
  <si>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</si>
  <si>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</si>
  <si>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</si>
  <si>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</si>
  <si>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</si>
  <si>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</si>
  <si>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</si>
  <si>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</si>
  <si>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</si>
  <si>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</si>
  <si>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</si>
  <si>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</si>
  <si>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</si>
  <si>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</si>
  <si>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</si>
  <si>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</si>
  <si>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</si>
  <si>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</si>
  <si>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</si>
  <si>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</si>
  <si>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</si>
  <si>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</si>
  <si>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</si>
  <si>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</si>
  <si>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</si>
  <si>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</si>
  <si>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</si>
  <si>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</si>
  <si>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</si>
  <si>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</si>
  <si>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</si>
  <si>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</si>
  <si>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</si>
  <si>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</si>
  <si>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</si>
  <si>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</si>
  <si>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</si>
  <si>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</si>
  <si>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</si>
  <si>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</si>
  <si>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</si>
  <si>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</si>
  <si>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</si>
  <si>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</si>
  <si>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</si>
  <si>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</si>
  <si>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</si>
  <si>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</si>
  <si>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</si>
  <si>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</si>
  <si>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</si>
  <si>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</si>
  <si>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</si>
  <si>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</si>
  <si>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</si>
  <si>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</si>
  <si>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</si>
  <si>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</si>
  <si>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</si>
  <si>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</si>
  <si>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</si>
  <si>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</si>
  <si>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</si>
  <si>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</si>
  <si>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</si>
  <si>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</si>
  <si>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</si>
  <si>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</si>
  <si>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</si>
  <si>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</si>
  <si>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</si>
  <si>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</si>
  <si>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</si>
  <si>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</si>
  <si>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</si>
  <si>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</si>
  <si>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</si>
  <si>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</si>
  <si>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</si>
  <si>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</si>
  <si>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</si>
  <si>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</si>
  <si>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</si>
  <si>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</si>
  <si>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</si>
  <si>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</si>
  <si>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</si>
  <si>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</si>
  <si>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</si>
  <si>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</si>
  <si>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</si>
  <si>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</si>
  <si>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</si>
  <si>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</si>
  <si>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</si>
  <si>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</si>
  <si>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</si>
  <si>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</si>
  <si>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</si>
  <si>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</si>
  <si>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</si>
  <si>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</si>
  <si>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</si>
  <si>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</si>
  <si>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</si>
  <si>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</si>
  <si>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</si>
  <si>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</si>
  <si>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</si>
  <si>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</si>
  <si>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</si>
  <si>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</si>
  <si>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</si>
  <si>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</si>
  <si>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</si>
  <si>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</si>
  <si>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</si>
  <si>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</si>
  <si>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</si>
  <si>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</si>
  <si>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</si>
  <si>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</si>
  <si>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</si>
  <si>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</si>
  <si>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</si>
  <si>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</si>
  <si>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</si>
  <si>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</si>
  <si>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</si>
  <si>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</si>
  <si>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</si>
  <si>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</si>
  <si>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</si>
  <si>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</si>
  <si>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</si>
  <si>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</si>
  <si>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</si>
  <si>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</si>
  <si>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</si>
  <si>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</si>
  <si>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</si>
  <si>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</si>
  <si>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</si>
  <si>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</si>
  <si>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</si>
  <si>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</si>
  <si>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</si>
  <si>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</si>
  <si>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</si>
  <si>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</si>
  <si>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</si>
  <si>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</si>
  <si>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</si>
  <si>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</si>
  <si>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</si>
  <si>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</si>
  <si>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</si>
  <si>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</si>
  <si>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</si>
  <si>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</si>
  <si>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</si>
  <si>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</si>
  <si>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</si>
  <si>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</si>
  <si>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</si>
  <si>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</si>
  <si>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</si>
  <si>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</si>
  <si>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</si>
  <si>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</si>
  <si>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</si>
  <si>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</si>
  <si>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</si>
  <si>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</si>
  <si>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</si>
  <si>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</si>
  <si>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</si>
  <si>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</si>
  <si>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</si>
  <si>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</si>
  <si>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</si>
  <si>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</si>
  <si>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</si>
  <si>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</si>
  <si>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</si>
  <si>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</si>
  <si>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</si>
  <si>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</si>
  <si>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</si>
  <si>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</si>
  <si>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</si>
  <si>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</si>
  <si>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</si>
  <si>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</si>
  <si>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</si>
  <si>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</si>
  <si>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</si>
  <si>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</si>
  <si>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</si>
  <si>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</si>
  <si>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</si>
  <si>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</si>
  <si>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</si>
  <si>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</si>
  <si>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</si>
  <si>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</si>
  <si>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</si>
  <si>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</si>
  <si>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</si>
  <si>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</si>
  <si>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</si>
  <si>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</si>
  <si>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</si>
  <si>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</si>
  <si>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</si>
  <si>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</si>
  <si>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</si>
  <si>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</si>
  <si>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</si>
  <si>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</si>
  <si>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</si>
  <si>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</si>
  <si>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</si>
  <si>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</si>
  <si>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</si>
  <si>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</si>
  <si>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</si>
  <si>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</si>
  <si>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</si>
  <si>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</si>
  <si>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</si>
  <si>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</si>
  <si>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</si>
  <si>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</si>
  <si>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</si>
  <si>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</si>
  <si>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</si>
  <si>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</si>
  <si>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</si>
  <si>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</si>
  <si>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</si>
  <si>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</si>
  <si>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</si>
  <si>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</si>
  <si>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</si>
  <si>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</si>
  <si>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</si>
  <si>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</si>
  <si>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</si>
  <si>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</si>
  <si>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</si>
  <si>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</si>
  <si>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</si>
  <si>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</si>
  <si>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</si>
  <si>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</si>
  <si>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</si>
  <si>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</si>
  <si>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</si>
  <si>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</si>
  <si>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</si>
  <si>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</si>
  <si>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</si>
  <si>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</si>
  <si>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</si>
  <si>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</si>
  <si>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</si>
  <si>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</si>
  <si>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</si>
  <si>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</si>
  <si>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</si>
  <si>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</si>
  <si>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</si>
  <si>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</si>
  <si>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</si>
  <si>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</si>
  <si>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</si>
  <si>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</si>
  <si>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</si>
  <si>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</si>
  <si>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</si>
  <si>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</si>
  <si>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</si>
  <si>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</si>
  <si>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</si>
  <si>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</si>
  <si>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</si>
  <si>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</si>
  <si>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</si>
  <si>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</si>
  <si>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</si>
  <si>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</si>
  <si>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</si>
  <si>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</si>
  <si>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</si>
  <si>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</si>
  <si>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</si>
  <si>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</si>
  <si>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</si>
  <si>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</si>
  <si>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</si>
  <si>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</si>
  <si>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</si>
  <si>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</si>
  <si>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</si>
  <si>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</si>
  <si>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</si>
  <si>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</si>
  <si>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</si>
  <si>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</si>
  <si>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</si>
  <si>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</si>
  <si>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</si>
  <si>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</si>
  <si>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</si>
  <si>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</si>
  <si>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</si>
  <si>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</si>
  <si>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</si>
  <si>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</si>
  <si>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</si>
  <si>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</si>
  <si>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</si>
  <si>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</si>
  <si>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</si>
  <si>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</si>
  <si>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</si>
  <si>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</si>
  <si>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</si>
  <si>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</si>
  <si>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</si>
  <si>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</si>
  <si>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</si>
  <si>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</si>
  <si>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</si>
  <si>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</si>
  <si>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</si>
  <si>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</si>
  <si>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</si>
  <si>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</si>
  <si>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</si>
  <si>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</si>
  <si>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</si>
  <si>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</si>
  <si>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</si>
  <si>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</si>
  <si>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</si>
  <si>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</si>
  <si>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</si>
  <si>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</si>
  <si>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</si>
  <si>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</si>
  <si>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</si>
  <si>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</si>
  <si>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</si>
  <si>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</si>
  <si>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</si>
  <si>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</si>
  <si>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</si>
  <si>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</si>
  <si>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</si>
  <si>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</si>
  <si>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</si>
  <si>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</si>
  <si>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</si>
  <si>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</si>
  <si>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</si>
  <si>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</si>
  <si>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</si>
  <si>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</si>
  <si>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</si>
  <si>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</si>
  <si>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</si>
  <si>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</si>
  <si>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</si>
  <si>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</si>
  <si>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</si>
  <si>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</si>
  <si>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</si>
  <si>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</si>
  <si>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</si>
  <si>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</si>
  <si>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</si>
  <si>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</si>
  <si>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</si>
  <si>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</si>
  <si>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</si>
  <si>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</si>
  <si>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</si>
  <si>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</si>
  <si>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</si>
  <si>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</si>
  <si>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</si>
  <si>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</si>
  <si>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</si>
  <si>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</si>
  <si>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</si>
  <si>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</si>
  <si>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</si>
  <si>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</si>
  <si>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</si>
  <si>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</si>
  <si>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</si>
  <si>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</si>
  <si>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</si>
  <si>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</si>
  <si>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</si>
  <si>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</si>
  <si>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</si>
  <si>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</si>
  <si>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</si>
  <si>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</si>
  <si>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</si>
  <si>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</si>
  <si>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</si>
  <si>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</si>
  <si>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</si>
  <si>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</si>
  <si>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</si>
  <si>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</si>
  <si>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</si>
  <si>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</si>
  <si>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</si>
  <si>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</si>
  <si>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</si>
  <si>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</si>
  <si>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</si>
  <si>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</si>
  <si>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</si>
  <si>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</si>
  <si>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</si>
  <si>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</si>
  <si>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</si>
  <si>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</si>
  <si>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</si>
  <si>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</si>
  <si>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</si>
  <si>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</si>
  <si>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</si>
  <si>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</si>
  <si>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</si>
  <si>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</si>
  <si>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</si>
  <si>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</si>
  <si>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</si>
  <si>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</si>
  <si>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</si>
  <si>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</si>
  <si>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</si>
  <si>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</si>
  <si>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</si>
  <si>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</si>
  <si>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</si>
  <si>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</si>
  <si>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</si>
  <si>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</si>
  <si>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</si>
  <si>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</si>
  <si>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</si>
  <si>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</si>
  <si>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</si>
  <si>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</si>
  <si>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</si>
  <si>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</si>
  <si>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</si>
  <si>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</si>
  <si>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</si>
  <si>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</si>
  <si>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</si>
  <si>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</si>
  <si>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</si>
  <si>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</si>
  <si>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</si>
  <si>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</si>
  <si>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</si>
  <si>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</si>
  <si>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</si>
  <si>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</si>
  <si>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</si>
  <si>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</si>
  <si>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</si>
  <si>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</si>
  <si>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</si>
  <si>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</si>
  <si>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</si>
  <si>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</si>
  <si>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</si>
  <si>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</si>
  <si>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</si>
  <si>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</si>
  <si>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</si>
  <si>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</si>
  <si>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</si>
  <si>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</si>
  <si>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</si>
  <si>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</si>
  <si>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</si>
  <si>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</si>
  <si>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</si>
  <si>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</si>
  <si>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</si>
  <si>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</si>
  <si>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</si>
  <si>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</si>
  <si>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</si>
  <si>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</si>
  <si>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</si>
  <si>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</si>
  <si>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</si>
  <si>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</si>
  <si>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</si>
  <si>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</si>
  <si>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</si>
  <si>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</si>
  <si>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</si>
  <si>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</si>
  <si>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</si>
  <si>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</si>
  <si>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</si>
  <si>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</si>
  <si>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</si>
  <si>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</si>
  <si>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</si>
  <si>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</si>
  <si>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</si>
  <si>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</si>
  <si>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</si>
  <si>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</si>
  <si>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</si>
  <si>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</si>
  <si>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</si>
  <si>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</si>
  <si>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</si>
  <si>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</si>
  <si>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</si>
  <si>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</si>
  <si>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</si>
  <si>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</si>
  <si>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</si>
  <si>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</si>
  <si>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</si>
  <si>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</si>
  <si>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</si>
  <si>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</si>
  <si>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</si>
  <si>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</si>
  <si>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</si>
  <si>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</si>
  <si>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</si>
  <si>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</si>
  <si>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</si>
  <si>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</si>
  <si>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</si>
  <si>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</si>
  <si>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</si>
  <si>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</si>
  <si>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</si>
  <si>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</si>
  <si>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</si>
  <si>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</si>
  <si>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</si>
  <si>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</si>
  <si>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</si>
  <si>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</si>
  <si>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</si>
  <si>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</si>
  <si>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</si>
  <si>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</si>
  <si>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</si>
  <si>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</si>
  <si>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</si>
  <si>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</si>
  <si>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</si>
  <si>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</si>
  <si>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</si>
  <si>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</si>
  <si>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</si>
  <si>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</si>
  <si>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</si>
  <si>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</si>
  <si>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</si>
  <si>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</si>
  <si>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</si>
  <si>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</si>
  <si>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</si>
  <si>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</si>
  <si>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</si>
  <si>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</si>
  <si>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</si>
  <si>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</si>
  <si>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</si>
  <si>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</si>
  <si>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</si>
  <si>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</si>
  <si>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</si>
  <si>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</si>
  <si>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</si>
  <si>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</si>
  <si>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</si>
  <si>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</si>
  <si>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</si>
  <si>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</si>
  <si>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</si>
  <si>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</si>
  <si>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</si>
  <si>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</si>
  <si>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</si>
  <si>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</si>
  <si>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</si>
  <si>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</si>
  <si>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</si>
  <si>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</si>
  <si>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</si>
  <si>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</si>
  <si>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</si>
  <si>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</si>
  <si>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</si>
  <si>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</si>
  <si>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</si>
  <si>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</si>
  <si>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</si>
  <si>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</si>
  <si>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</si>
  <si>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</si>
  <si>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</si>
  <si>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</si>
  <si>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</si>
  <si>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</si>
  <si>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</si>
  <si>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</si>
  <si>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</si>
  <si>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</si>
  <si>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</si>
  <si>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</si>
  <si>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</si>
  <si>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</si>
  <si>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</si>
  <si>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</si>
  <si>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</si>
  <si>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</si>
  <si>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</si>
  <si>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</si>
  <si>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</si>
  <si>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</si>
  <si>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</si>
  <si>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</si>
  <si>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</si>
  <si>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</si>
  <si>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</si>
  <si>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</si>
  <si>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</si>
  <si>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</si>
  <si>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</si>
  <si>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</si>
  <si>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</si>
  <si>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</si>
  <si>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</si>
  <si>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</si>
  <si>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</si>
  <si>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</si>
  <si>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</si>
  <si>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</si>
  <si>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</si>
  <si>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</si>
  <si>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</si>
  <si>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</si>
  <si>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</si>
  <si>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</si>
  <si>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</si>
  <si>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</si>
  <si>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</si>
  <si>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</si>
  <si>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</si>
  <si>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</si>
  <si>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</si>
  <si>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</si>
  <si>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</si>
  <si>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</si>
  <si>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</si>
  <si>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</si>
  <si>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</si>
  <si>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</si>
  <si>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</si>
  <si>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</si>
  <si>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</si>
  <si>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</si>
  <si>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</si>
  <si>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</si>
  <si>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</si>
  <si>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</si>
  <si>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</si>
  <si>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</si>
  <si>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</si>
  <si>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</si>
  <si>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</si>
  <si>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</si>
  <si>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</si>
  <si>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</si>
  <si>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</si>
  <si>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</si>
  <si>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</si>
  <si>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</si>
  <si>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</si>
  <si>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</si>
  <si>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</si>
  <si>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</si>
  <si>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</si>
  <si>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</si>
  <si>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</si>
  <si>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</si>
  <si>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</si>
  <si>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</si>
  <si>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</si>
  <si>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</si>
  <si>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</si>
  <si>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</si>
  <si>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</si>
  <si>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</si>
  <si>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</si>
  <si>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</si>
  <si>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</si>
  <si>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</si>
  <si>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</si>
  <si>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</si>
  <si>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</si>
  <si>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</si>
  <si>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</si>
  <si>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</si>
  <si>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</si>
  <si>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</si>
  <si>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</si>
  <si>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</si>
  <si>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</si>
  <si>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</si>
  <si>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</si>
  <si>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</si>
  <si>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</si>
  <si>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</si>
  <si>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</si>
  <si>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</si>
  <si>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</si>
  <si>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</si>
  <si>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</si>
  <si>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</si>
  <si>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</si>
  <si>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</si>
  <si>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</si>
  <si>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</si>
  <si>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</si>
  <si>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</si>
  <si>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</si>
  <si>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</si>
  <si>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</si>
  <si>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</si>
  <si>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</si>
  <si>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</si>
  <si>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</si>
  <si>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</si>
  <si>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</si>
  <si>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</si>
  <si>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</si>
  <si>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</si>
  <si>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</si>
  <si>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</si>
  <si>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</si>
  <si>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</si>
  <si>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</si>
  <si>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</si>
  <si>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</si>
  <si>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</si>
  <si>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</si>
  <si>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</si>
  <si>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</si>
  <si>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</si>
  <si>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</si>
  <si>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</si>
  <si>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</si>
  <si>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</si>
  <si>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</si>
  <si>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</si>
  <si>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</si>
  <si>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</si>
  <si>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</si>
  <si>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</si>
  <si>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</si>
  <si>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</si>
  <si>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</si>
  <si>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</si>
  <si>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</si>
  <si>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</si>
  <si>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</si>
  <si>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</si>
  <si>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</si>
  <si>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</si>
  <si>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</si>
  <si>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</si>
  <si>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</si>
  <si>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</si>
  <si>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</si>
  <si>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</si>
  <si>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</si>
  <si>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</si>
  <si>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</si>
  <si>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</si>
  <si>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</si>
  <si>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</si>
  <si>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</si>
  <si>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</si>
  <si>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</si>
  <si>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</si>
  <si>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</si>
  <si>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</si>
  <si>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</si>
  <si>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</si>
  <si>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</si>
  <si>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</si>
  <si>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</si>
  <si>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</si>
  <si>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</si>
  <si>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</si>
  <si>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</si>
  <si>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</si>
  <si>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</si>
  <si>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</si>
  <si>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</si>
  <si>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</si>
  <si>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</si>
  <si>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</si>
  <si>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</si>
  <si>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</si>
  <si>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</si>
  <si>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</si>
  <si>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</si>
  <si>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</si>
  <si>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</si>
  <si>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</si>
  <si>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</si>
  <si>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</si>
  <si>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</si>
  <si>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</si>
  <si>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</si>
  <si>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</si>
  <si>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</si>
  <si>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</si>
  <si>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</si>
  <si>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</si>
  <si>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</si>
  <si>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</si>
  <si>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</si>
  <si>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</si>
  <si>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</si>
  <si>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</si>
  <si>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</si>
  <si>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</si>
  <si>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</si>
  <si>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</si>
  <si>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</si>
  <si>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</si>
  <si>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</si>
  <si>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</si>
  <si>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</si>
  <si>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</si>
  <si>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</si>
  <si>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</si>
  <si>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</si>
  <si>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</si>
  <si>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</si>
  <si>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</si>
  <si>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</si>
  <si>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</si>
  <si>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</si>
  <si>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</si>
  <si>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</si>
  <si>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</si>
  <si>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</si>
  <si>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</si>
  <si>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</si>
  <si>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</si>
  <si>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</si>
  <si>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</si>
  <si>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</si>
  <si>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</si>
  <si>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</si>
  <si>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</si>
  <si>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</si>
  <si>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</si>
  <si>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</si>
  <si>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</si>
  <si>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</si>
  <si>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</si>
  <si>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</si>
  <si>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</si>
  <si>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</si>
  <si>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</si>
  <si>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</si>
  <si>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</si>
  <si>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</si>
  <si>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</si>
  <si>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</si>
  <si>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</si>
  <si>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</si>
  <si>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</si>
  <si>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</si>
  <si>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</si>
  <si>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</si>
  <si>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</si>
  <si>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</si>
  <si>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</si>
  <si>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</si>
  <si>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</si>
  <si>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</si>
  <si>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</si>
  <si>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</si>
  <si>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</si>
  <si>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</si>
  <si>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</si>
  <si>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</si>
  <si>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</si>
  <si>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</si>
  <si>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</si>
  <si>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</si>
  <si>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</si>
  <si>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</si>
  <si>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</si>
  <si>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</si>
  <si>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</si>
  <si>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</si>
  <si>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</si>
  <si>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</si>
  <si>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</si>
  <si>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</si>
  <si>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</si>
  <si>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</si>
  <si>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</si>
  <si>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</si>
  <si>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</si>
  <si>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</si>
  <si>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</si>
  <si>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</si>
  <si>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</si>
  <si>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</si>
  <si>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</si>
  <si>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</si>
  <si>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</si>
  <si>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</si>
  <si>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</si>
  <si>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</si>
  <si>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</si>
  <si>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</si>
  <si>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</si>
  <si>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</si>
  <si>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</si>
  <si>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</si>
  <si>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</si>
  <si>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</si>
  <si>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</si>
  <si>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</si>
  <si>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</si>
  <si>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</si>
  <si>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</si>
  <si>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</si>
  <si>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</si>
  <si>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</si>
  <si>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</si>
  <si>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</si>
  <si>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</si>
  <si>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</si>
  <si>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</si>
  <si>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</si>
  <si>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</si>
  <si>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</si>
  <si>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</si>
  <si>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</si>
  <si>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</si>
  <si>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</si>
  <si>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</si>
  <si>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</si>
  <si>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</si>
  <si>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</si>
  <si>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</si>
  <si>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</si>
  <si>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</si>
  <si>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</si>
  <si>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</si>
  <si>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</si>
  <si>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</si>
  <si>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</si>
  <si>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</si>
  <si>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</si>
  <si>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</si>
  <si>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</si>
  <si>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</si>
  <si>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</si>
  <si>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</si>
  <si>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</si>
  <si>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</si>
  <si>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</si>
  <si>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</si>
  <si>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</si>
  <si>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</si>
  <si>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</si>
  <si>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</si>
  <si>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</si>
  <si>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</si>
  <si>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</si>
  <si>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</si>
  <si>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</si>
  <si>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</si>
  <si>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</si>
  <si>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</si>
  <si>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</si>
  <si>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</si>
  <si>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</si>
  <si>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</si>
  <si>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</si>
  <si>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</si>
  <si>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</si>
  <si>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</si>
  <si>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</si>
  <si>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</si>
  <si>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</si>
  <si>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</si>
  <si>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</si>
  <si>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</si>
  <si>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</si>
  <si>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</si>
  <si>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</si>
  <si>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</si>
  <si>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</si>
  <si>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</si>
  <si>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</si>
  <si>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</si>
  <si>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</si>
  <si>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</si>
  <si>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</si>
  <si>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</si>
  <si>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</si>
  <si>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</si>
  <si>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</si>
  <si>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</si>
  <si>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</si>
  <si>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</si>
  <si>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</si>
  <si>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</si>
  <si>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</si>
  <si>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</si>
  <si>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</si>
  <si>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</si>
  <si>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</si>
  <si>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</si>
  <si>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</si>
  <si>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</si>
  <si>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</si>
  <si>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</si>
  <si>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</si>
  <si>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</si>
  <si>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</si>
  <si>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</si>
  <si>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</si>
  <si>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</si>
  <si>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</si>
  <si>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</si>
  <si>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</si>
  <si>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</si>
  <si>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</si>
  <si>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</si>
  <si>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</si>
  <si>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</si>
  <si>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</si>
  <si>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</si>
  <si>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</si>
  <si>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</si>
  <si>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</si>
  <si>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</si>
  <si>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</si>
  <si>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</si>
  <si>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</si>
  <si>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</si>
  <si>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</si>
  <si>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</si>
  <si>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</si>
  <si>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</si>
  <si>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</si>
  <si>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</si>
  <si>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</si>
  <si>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</si>
  <si>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</si>
  <si>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</si>
  <si>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</si>
  <si>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</si>
  <si>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</si>
  <si>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</si>
  <si>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</si>
  <si>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</si>
  <si>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</si>
  <si>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</si>
  <si>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</si>
  <si>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</si>
  <si>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</si>
  <si>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</si>
  <si>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</si>
  <si>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</si>
  <si>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</si>
  <si>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</si>
  <si>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</si>
  <si>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</si>
  <si>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</si>
  <si>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</si>
  <si>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</si>
  <si>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</si>
  <si>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</si>
  <si>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</si>
  <si>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</si>
  <si>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</si>
  <si>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</si>
  <si>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</si>
  <si>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</si>
  <si>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</si>
  <si>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</si>
  <si>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</si>
  <si>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</si>
  <si>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</si>
  <si>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</si>
  <si>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</si>
  <si>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</si>
  <si>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</si>
  <si>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</si>
  <si>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</si>
  <si>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</si>
  <si>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</si>
  <si>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</si>
  <si>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</si>
  <si>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</si>
  <si>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</si>
  <si>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</si>
  <si>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</si>
  <si>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</si>
  <si>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</si>
  <si>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</si>
  <si>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</si>
  <si>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</si>
  <si>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</si>
  <si>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</si>
  <si>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</si>
  <si>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</si>
  <si>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</si>
  <si>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</si>
  <si>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</si>
  <si>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</si>
  <si>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</si>
  <si>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</si>
  <si>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</si>
  <si>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</si>
  <si>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</si>
  <si>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</si>
  <si>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</si>
  <si>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</si>
  <si>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</si>
  <si>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</si>
  <si>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</si>
  <si>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</si>
  <si>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</si>
  <si>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</si>
  <si>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</si>
  <si>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</si>
  <si>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</si>
  <si>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</si>
  <si>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</si>
  <si>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</si>
  <si>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</si>
  <si>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</si>
  <si>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</si>
  <si>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</si>
  <si>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</si>
  <si>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</si>
  <si>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</si>
  <si>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</si>
  <si>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</si>
  <si>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</si>
  <si>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</si>
  <si>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</si>
  <si>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</si>
  <si>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</si>
  <si>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</si>
  <si>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</si>
  <si>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</si>
  <si>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</si>
  <si>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</si>
  <si>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</si>
  <si>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</si>
  <si>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</si>
  <si>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</si>
  <si>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</si>
  <si>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</si>
  <si>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</si>
  <si>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</si>
  <si>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</si>
  <si>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</si>
  <si>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</si>
  <si>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</si>
  <si>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</si>
  <si>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</si>
  <si>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</si>
  <si>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</si>
  <si>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</si>
  <si>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</si>
  <si>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</si>
  <si>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</si>
  <si>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</si>
  <si>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</si>
  <si>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</si>
  <si>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</si>
  <si>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</si>
  <si>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</si>
  <si>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</si>
  <si>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</si>
  <si>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</si>
  <si>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</si>
  <si>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</si>
  <si>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</si>
  <si>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</si>
  <si>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</si>
  <si>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</si>
  <si>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</si>
  <si>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</si>
  <si>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</si>
  <si>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</si>
  <si>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</si>
  <si>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</si>
  <si>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</si>
  <si>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</si>
  <si>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</si>
  <si>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</si>
  <si>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</si>
  <si>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</si>
  <si>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</si>
  <si>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</si>
  <si>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</si>
  <si>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</si>
  <si>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</si>
  <si>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</si>
  <si>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</si>
  <si>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</si>
  <si>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</si>
  <si>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</si>
  <si>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</si>
  <si>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</si>
  <si>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</si>
  <si>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</si>
  <si>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</si>
  <si>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</si>
  <si>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</si>
  <si>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</si>
  <si>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</si>
  <si>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</si>
  <si>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</si>
  <si>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</si>
  <si>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</si>
  <si>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</si>
  <si>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</si>
  <si>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</si>
  <si>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</si>
  <si>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</si>
  <si>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</si>
  <si>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</si>
  <si>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</si>
  <si>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</si>
  <si>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</si>
  <si>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</si>
  <si>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</si>
  <si>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</si>
  <si>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</si>
  <si>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</si>
  <si>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</si>
  <si>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</si>
  <si>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</si>
  <si>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</si>
  <si>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</si>
  <si>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</si>
  <si>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</si>
  <si>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</si>
  <si>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</si>
  <si>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</si>
  <si>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</si>
  <si>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</si>
  <si>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</si>
  <si>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</si>
  <si>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</si>
  <si>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</si>
  <si>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</si>
  <si>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</si>
  <si>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</si>
  <si>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</si>
  <si>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</si>
  <si>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</si>
  <si>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</si>
  <si>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</si>
  <si>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</si>
  <si>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</si>
  <si>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</si>
  <si>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</si>
  <si>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</si>
  <si>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</si>
  <si>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</si>
  <si>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</si>
  <si>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</si>
  <si>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</si>
  <si>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</si>
  <si>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</si>
  <si>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</si>
  <si>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</si>
  <si>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</si>
  <si>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</si>
  <si>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</si>
  <si>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</si>
  <si>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</si>
  <si>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</si>
  <si>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</si>
  <si>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</si>
  <si>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</si>
  <si>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</si>
  <si>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</si>
  <si>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</si>
  <si>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</si>
  <si>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</si>
  <si>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</si>
  <si>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</si>
  <si>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</si>
  <si>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</si>
  <si>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</si>
  <si>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</si>
  <si>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</si>
  <si>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</si>
  <si>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</si>
  <si>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</si>
  <si>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</si>
  <si>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</si>
  <si>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</si>
  <si>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</si>
  <si>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</si>
  <si>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</si>
  <si>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</si>
  <si>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</si>
  <si>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</si>
  <si>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</si>
  <si>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</si>
  <si>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</si>
  <si>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</si>
  <si>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</si>
  <si>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</si>
  <si>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</si>
  <si>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</si>
  <si>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</si>
  <si>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</si>
  <si>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</si>
  <si>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</si>
  <si>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</si>
  <si>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</si>
  <si>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</si>
  <si>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</si>
  <si>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</si>
  <si>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</si>
  <si>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</si>
  <si>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</si>
  <si>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</si>
  <si>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</si>
  <si>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</si>
  <si>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</si>
  <si>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</si>
  <si>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</si>
  <si>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</si>
  <si>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</si>
  <si>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</si>
  <si>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</si>
  <si>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</si>
  <si>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</si>
  <si>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</si>
  <si>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</si>
  <si>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</si>
  <si>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</si>
  <si>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</si>
  <si>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</si>
  <si>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</si>
  <si>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</si>
  <si>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</si>
  <si>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</si>
  <si>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</si>
  <si>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</si>
  <si>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</si>
  <si>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</si>
  <si>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</si>
  <si>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</si>
  <si>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</si>
  <si>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</si>
  <si>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</si>
  <si>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</si>
  <si>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</si>
  <si>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</si>
  <si>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</si>
  <si>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</si>
  <si>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</si>
  <si>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</si>
  <si>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</si>
  <si>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</si>
  <si>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</si>
  <si>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</si>
  <si>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</si>
  <si>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</si>
  <si>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</si>
  <si>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</si>
  <si>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</si>
  <si>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</si>
  <si>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</si>
  <si>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</si>
  <si>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</si>
  <si>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</si>
  <si>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</si>
  <si>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</si>
  <si>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</si>
  <si>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</si>
  <si>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</si>
  <si>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</si>
  <si>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</si>
  <si>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</si>
  <si>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</si>
  <si>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</si>
  <si>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</si>
  <si>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</si>
  <si>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</si>
  <si>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</si>
  <si>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</si>
  <si>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</si>
  <si>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</si>
  <si>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</si>
  <si>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</si>
  <si>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</si>
  <si>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</si>
  <si>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</si>
  <si>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</si>
  <si>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</si>
  <si>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</si>
  <si>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</si>
  <si>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</si>
  <si>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</si>
  <si>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</si>
  <si>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</si>
  <si>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</si>
  <si>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</si>
  <si>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</si>
  <si>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</si>
  <si>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</si>
  <si>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</si>
  <si>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</si>
  <si>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</si>
  <si>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</si>
  <si>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</si>
  <si>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</si>
  <si>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</si>
  <si>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</si>
  <si>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</si>
  <si>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</si>
  <si>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</si>
  <si>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</si>
  <si>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</si>
  <si>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</si>
  <si>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</si>
  <si>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</si>
  <si>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</si>
  <si>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</si>
  <si>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</si>
  <si>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</si>
  <si>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</si>
  <si>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</si>
  <si>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</si>
  <si>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</si>
  <si>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</si>
  <si>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</si>
  <si>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</si>
  <si>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</si>
  <si>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</si>
  <si>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</si>
  <si>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</si>
  <si>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</si>
  <si>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</si>
  <si>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</si>
  <si>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</si>
  <si>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</si>
  <si>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</si>
  <si>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</si>
  <si>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</si>
  <si>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</si>
  <si>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</si>
  <si>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</si>
  <si>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</si>
  <si>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</si>
  <si>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</si>
  <si>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</si>
  <si>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</si>
  <si>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</si>
  <si>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</si>
  <si>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</si>
  <si>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</si>
  <si>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</si>
  <si>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</si>
  <si>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</si>
  <si>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</si>
  <si>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</si>
  <si>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</si>
  <si>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</si>
  <si>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</si>
  <si>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</si>
  <si>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</si>
  <si>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</si>
  <si>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</si>
  <si>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</si>
  <si>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</si>
  <si>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</si>
  <si>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</si>
  <si>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</si>
  <si>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</si>
  <si>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</si>
  <si>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</si>
  <si>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</si>
  <si>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</si>
  <si>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</si>
  <si>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</si>
  <si>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</si>
  <si>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</si>
  <si>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</si>
  <si>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</si>
  <si>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</si>
  <si>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</si>
  <si>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</si>
  <si>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</si>
  <si>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</si>
  <si>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</si>
  <si>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</si>
  <si>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</si>
  <si>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</si>
  <si>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</si>
  <si>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</si>
  <si>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</si>
  <si>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</si>
  <si>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</si>
  <si>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</si>
  <si>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</si>
  <si>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</si>
  <si>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</si>
  <si>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</si>
  <si>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</si>
  <si>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</si>
  <si>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</si>
  <si>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</si>
  <si>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</si>
  <si>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</si>
  <si>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</si>
  <si>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</si>
  <si>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</si>
  <si>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</si>
  <si>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</si>
  <si>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</si>
  <si>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</si>
  <si>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</si>
  <si>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</si>
  <si>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</si>
  <si>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</si>
  <si>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</si>
  <si>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</si>
  <si>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</si>
  <si>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</si>
  <si>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</si>
  <si>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</si>
  <si>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</si>
  <si>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</si>
  <si>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</si>
  <si>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</si>
  <si>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</si>
  <si>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</si>
  <si>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</si>
  <si>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</si>
  <si>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</si>
  <si>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</si>
  <si>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</si>
  <si>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</si>
  <si>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</si>
  <si>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</si>
  <si>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</si>
  <si>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</si>
  <si>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</si>
  <si>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</si>
  <si>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</si>
  <si>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</si>
  <si>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</si>
  <si>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</si>
  <si>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</si>
  <si>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</si>
  <si>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</si>
  <si>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</si>
  <si>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</si>
  <si>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</si>
  <si>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</si>
  <si>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</si>
  <si>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</si>
  <si>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</si>
  <si>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</si>
  <si>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</si>
  <si>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</si>
  <si>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</si>
  <si>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</si>
  <si>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</si>
  <si>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</si>
  <si>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</si>
  <si>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</si>
  <si>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</si>
  <si>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</si>
  <si>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</si>
  <si>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</si>
  <si>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</si>
  <si>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</si>
  <si>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</si>
  <si>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</si>
  <si>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</si>
  <si>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</si>
  <si>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</si>
  <si>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</si>
  <si>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</si>
  <si>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</si>
  <si>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</si>
  <si>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</si>
  <si>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</si>
  <si>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</si>
  <si>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</si>
  <si>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</si>
  <si>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</si>
  <si>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</si>
  <si>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</si>
  <si>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</si>
  <si>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</si>
  <si>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</si>
  <si>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</si>
  <si>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</si>
  <si>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</si>
  <si>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</si>
  <si>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</si>
  <si>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</si>
  <si>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</si>
  <si>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</si>
  <si>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</si>
  <si>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</si>
  <si>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</si>
  <si>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</si>
  <si>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</si>
  <si>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</si>
  <si>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</si>
  <si>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</si>
  <si>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</si>
  <si>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</si>
  <si>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</si>
  <si>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</si>
  <si>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</si>
  <si>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</si>
  <si>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</si>
  <si>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</si>
  <si>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</si>
  <si>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</si>
  <si>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</si>
  <si>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</si>
  <si>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</si>
  <si>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</si>
  <si>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</si>
  <si>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</si>
  <si>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</si>
  <si>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</si>
  <si>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</si>
  <si>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</si>
  <si>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</si>
  <si>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</si>
  <si>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</si>
  <si>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</si>
  <si>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</si>
  <si>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</si>
  <si>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</si>
  <si>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</si>
  <si>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</si>
  <si>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</si>
  <si>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</si>
  <si>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</si>
  <si>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</si>
  <si>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</si>
  <si>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</si>
  <si>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</si>
  <si>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</si>
  <si>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</si>
  <si>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</si>
  <si>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</si>
  <si>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</si>
  <si>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</si>
  <si>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</si>
  <si>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</si>
  <si>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</si>
  <si>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</si>
  <si>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</si>
  <si>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</si>
  <si>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</si>
  <si>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</si>
  <si>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</si>
  <si>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</si>
  <si>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</si>
  <si>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</si>
  <si>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</si>
  <si>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</si>
  <si>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</si>
  <si>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</si>
  <si>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</si>
  <si>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</si>
  <si>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</si>
  <si>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</si>
  <si>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</si>
  <si>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</si>
  <si>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</si>
  <si>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</si>
  <si>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</si>
  <si>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</si>
  <si>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</si>
  <si>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</si>
  <si>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</si>
  <si>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</si>
  <si>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</si>
  <si>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</si>
  <si>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</si>
  <si>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</si>
  <si>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</si>
  <si>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</si>
  <si>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</si>
  <si>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</si>
  <si>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</si>
  <si>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</si>
  <si>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</si>
  <si>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</si>
  <si>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</si>
  <si>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</si>
  <si>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</si>
  <si>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</si>
  <si>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</si>
  <si>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</si>
  <si>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</si>
  <si>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</si>
  <si>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</si>
  <si>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</si>
  <si>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</si>
  <si>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</si>
  <si>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</si>
  <si>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</si>
  <si>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</si>
  <si>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</si>
  <si>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</si>
  <si>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</si>
  <si>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</si>
  <si>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</si>
  <si>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</si>
  <si>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</si>
  <si>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</si>
  <si>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</si>
  <si>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</si>
  <si>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</si>
  <si>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</si>
  <si>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</si>
  <si>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</si>
  <si>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</si>
  <si>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</si>
  <si>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</si>
  <si>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</si>
  <si>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</si>
  <si>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</si>
  <si>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</si>
  <si>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</si>
  <si>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</si>
  <si>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</si>
  <si>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</si>
  <si>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</si>
  <si>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</si>
  <si>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</si>
  <si>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</si>
  <si>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</si>
  <si>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</si>
  <si>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</si>
  <si>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</si>
  <si>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</si>
  <si>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</si>
  <si>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</si>
  <si>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</si>
  <si>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</si>
  <si>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</si>
  <si>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</si>
  <si>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</si>
  <si>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</si>
  <si>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</si>
  <si>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</si>
  <si>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</si>
  <si>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</si>
  <si>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</si>
  <si>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</si>
  <si>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</si>
  <si>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</si>
  <si>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</si>
  <si>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</si>
  <si>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</si>
  <si>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</si>
  <si>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</si>
  <si>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</si>
  <si>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</si>
  <si>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</si>
  <si>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</si>
  <si>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</si>
  <si>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</si>
  <si>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</si>
  <si>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</si>
  <si>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</si>
  <si>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</si>
  <si>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</si>
  <si>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</si>
  <si>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</si>
  <si>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</si>
  <si>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</si>
  <si>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</si>
  <si>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</si>
  <si>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</si>
  <si>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</si>
  <si>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</si>
  <si>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</si>
  <si>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</si>
  <si>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</si>
  <si>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</si>
  <si>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</si>
  <si>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</si>
  <si>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</si>
  <si>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</si>
  <si>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</si>
  <si>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</si>
  <si>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</si>
  <si>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</si>
  <si>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</si>
  <si>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</si>
  <si>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</si>
  <si>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</si>
  <si>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</si>
  <si>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</si>
  <si>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</si>
  <si>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</si>
  <si>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</si>
  <si>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</si>
  <si>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</si>
  <si>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</si>
  <si>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</si>
  <si>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</si>
  <si>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</si>
  <si>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</si>
  <si>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</si>
  <si>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</si>
  <si>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</si>
  <si>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</si>
  <si>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</si>
  <si>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</si>
  <si>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</si>
  <si>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</si>
  <si>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</si>
  <si>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</si>
  <si>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</si>
  <si>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</si>
  <si>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</si>
  <si>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</si>
  <si>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</si>
  <si>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</si>
  <si>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</si>
  <si>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</si>
  <si>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</si>
  <si>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</si>
  <si>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</si>
  <si>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</si>
  <si>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</si>
  <si>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</si>
  <si>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</si>
  <si>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</si>
  <si>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</si>
  <si>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</si>
  <si>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</si>
  <si>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</si>
  <si>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</si>
  <si>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</si>
  <si>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</si>
  <si>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</si>
  <si>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</si>
  <si>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</si>
  <si>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</si>
  <si>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</si>
  <si>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</si>
  <si>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</si>
  <si>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</si>
  <si>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</si>
  <si>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</si>
  <si>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</si>
  <si>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</si>
  <si>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</si>
  <si>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</si>
  <si>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</si>
  <si>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</si>
  <si>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</si>
  <si>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</si>
  <si>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</si>
  <si>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</si>
  <si>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</si>
  <si>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</si>
  <si>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</si>
  <si>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</si>
  <si>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</si>
  <si>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</si>
  <si>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</si>
  <si>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</si>
  <si>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</si>
  <si>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</si>
  <si>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</si>
  <si>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</si>
  <si>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</si>
  <si>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</si>
  <si>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</si>
  <si>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</si>
  <si>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</si>
  <si>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</si>
  <si>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</si>
  <si>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</si>
  <si>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</si>
  <si>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</si>
  <si>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</si>
  <si>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</si>
  <si>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</si>
  <si>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</si>
  <si>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</si>
  <si>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</si>
  <si>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</si>
  <si>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</si>
  <si>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</si>
  <si>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</si>
  <si>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</si>
  <si>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</si>
  <si>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</si>
  <si>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</si>
  <si>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</si>
  <si>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</si>
  <si>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</si>
  <si>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</si>
  <si>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</si>
  <si>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</si>
  <si>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</si>
  <si>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</si>
  <si>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</si>
  <si>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</si>
  <si>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</si>
  <si>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</si>
  <si>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</si>
  <si>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</si>
  <si>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</si>
  <si>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</si>
  <si>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</si>
  <si>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</si>
  <si>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</si>
  <si>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</si>
  <si>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</si>
  <si>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</si>
  <si>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</si>
  <si>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</si>
  <si>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</si>
  <si>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</si>
  <si>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</si>
  <si>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</si>
  <si>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</si>
  <si>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</si>
  <si>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</si>
  <si>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</si>
  <si>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</si>
  <si>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</si>
  <si>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</si>
  <si>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</si>
  <si>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</si>
  <si>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</si>
  <si>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</si>
  <si>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</si>
  <si>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</si>
  <si>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</si>
  <si>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</si>
  <si>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</si>
  <si>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</si>
  <si>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</si>
  <si>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</si>
  <si>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</si>
  <si>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</si>
  <si>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</si>
  <si>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</si>
  <si>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</si>
  <si>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</si>
  <si>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</si>
  <si>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</si>
  <si>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</si>
  <si>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</si>
  <si>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</si>
  <si>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</si>
  <si>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</si>
  <si>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</si>
  <si>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</si>
  <si>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</si>
  <si>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</si>
  <si>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</si>
  <si>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</si>
  <si>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</si>
  <si>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</si>
  <si>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</si>
  <si>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</si>
  <si>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</si>
  <si>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</si>
  <si>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</si>
  <si>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</si>
  <si>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</si>
  <si>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</si>
  <si>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</si>
  <si>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</si>
  <si>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</si>
  <si>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</si>
  <si>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</si>
  <si>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</si>
  <si>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</si>
  <si>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</si>
  <si>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</si>
  <si>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</si>
  <si>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</si>
  <si>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</si>
  <si>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</si>
  <si>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</si>
  <si>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</si>
  <si>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</si>
  <si>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</si>
  <si>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</si>
  <si>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</si>
  <si>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</si>
  <si>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</si>
  <si>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</si>
  <si>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</si>
  <si>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</si>
  <si>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</si>
  <si>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</si>
  <si>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</si>
  <si>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</si>
  <si>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</si>
  <si>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</si>
  <si>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</si>
  <si>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</si>
  <si>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</si>
  <si>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</si>
  <si>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</si>
  <si>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</si>
  <si>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</si>
  <si>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</si>
  <si>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</si>
  <si>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</si>
  <si>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</si>
  <si>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</si>
  <si>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</si>
  <si>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</si>
  <si>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</si>
  <si>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</si>
  <si>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</si>
  <si>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</si>
  <si>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</si>
  <si>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</si>
  <si>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</si>
  <si>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</si>
  <si>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</si>
  <si>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</si>
  <si>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</si>
  <si>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</si>
  <si>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</si>
  <si>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</si>
  <si>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</si>
  <si>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</si>
  <si>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</si>
  <si>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</si>
  <si>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</si>
  <si>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</si>
  <si>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</si>
  <si>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</si>
  <si>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</si>
  <si>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</si>
  <si>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</si>
  <si>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</si>
  <si>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</si>
  <si>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</si>
  <si>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</si>
  <si>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</si>
  <si>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</si>
  <si>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</si>
  <si>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</si>
  <si>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</si>
  <si>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</si>
  <si>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</si>
  <si>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</si>
  <si>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</si>
  <si>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</si>
  <si>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</si>
  <si>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</si>
  <si>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</si>
  <si>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</si>
  <si>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</si>
  <si>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</si>
  <si>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</si>
  <si>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</si>
  <si>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</si>
  <si>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</si>
  <si>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</si>
  <si>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</si>
  <si>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</si>
  <si>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</si>
  <si>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</si>
  <si>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</si>
  <si>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</si>
  <si>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</si>
  <si>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</si>
  <si>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</si>
  <si>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</si>
  <si>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</si>
  <si>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</si>
  <si>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</si>
  <si>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</si>
  <si>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</si>
  <si>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</si>
  <si>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</si>
  <si>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</si>
  <si>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</si>
  <si>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</si>
  <si>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</si>
  <si>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</si>
  <si>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</si>
  <si>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</si>
  <si>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</si>
  <si>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</si>
  <si>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</si>
  <si>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</si>
  <si>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</si>
  <si>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</si>
  <si>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</si>
  <si>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</si>
  <si>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</si>
  <si>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</si>
  <si>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</si>
  <si>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</si>
  <si>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</si>
  <si>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</si>
  <si>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</si>
  <si>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</si>
  <si>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</si>
  <si>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</si>
  <si>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</si>
  <si>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</si>
  <si>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</si>
  <si>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</si>
  <si>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</si>
  <si>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</si>
  <si>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</si>
  <si>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</si>
  <si>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</si>
  <si>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</si>
  <si>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</si>
  <si>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</si>
  <si>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</si>
  <si>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</si>
  <si>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</si>
  <si>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</si>
  <si>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</si>
  <si>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</si>
  <si>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</si>
  <si>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</si>
  <si>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</si>
  <si>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</si>
  <si>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</si>
  <si>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</si>
  <si>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</si>
  <si>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</si>
  <si>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</si>
  <si>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</si>
  <si>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</si>
  <si>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</si>
  <si>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</si>
  <si>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</si>
  <si>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</si>
  <si>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</si>
  <si>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</si>
  <si>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</si>
  <si>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</si>
  <si>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</si>
  <si>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</si>
  <si>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</si>
  <si>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</si>
  <si>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</si>
  <si>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</si>
  <si>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</si>
  <si>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</si>
  <si>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</si>
  <si>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</si>
  <si>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</si>
  <si>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</si>
  <si>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</si>
  <si>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</si>
  <si>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</si>
  <si>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</si>
  <si>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</si>
  <si>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</si>
  <si>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</si>
  <si>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</si>
  <si>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</si>
  <si>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</si>
  <si>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</si>
  <si>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</si>
  <si>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</si>
  <si>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</si>
  <si>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</si>
  <si>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</si>
  <si>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</si>
  <si>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</si>
  <si>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</si>
  <si>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</si>
  <si>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</si>
  <si>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</si>
  <si>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</si>
  <si>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</si>
  <si>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</si>
  <si>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</si>
  <si>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</si>
  <si>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</si>
  <si>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</si>
  <si>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</si>
  <si>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</si>
  <si>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</si>
  <si>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</si>
  <si>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</si>
  <si>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</si>
  <si>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</si>
  <si>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</si>
  <si>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</si>
  <si>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</si>
  <si>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</si>
  <si>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</si>
  <si>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</si>
  <si>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</si>
  <si>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</si>
  <si>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</si>
  <si>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</si>
  <si>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</si>
  <si>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</si>
  <si>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</si>
  <si>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</si>
  <si>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</si>
  <si>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</si>
  <si>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</si>
  <si>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</si>
  <si>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</si>
  <si>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</si>
  <si>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</si>
  <si>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</si>
  <si>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</si>
  <si>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</si>
  <si>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</si>
  <si>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</si>
  <si>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</si>
  <si>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</si>
  <si>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</si>
  <si>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</si>
  <si>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</si>
  <si>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</si>
  <si>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</si>
  <si>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</si>
  <si>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</si>
  <si>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</si>
  <si>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</si>
  <si>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</si>
  <si>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</si>
  <si>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</si>
  <si>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</si>
  <si>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</si>
  <si>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</si>
  <si>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</si>
  <si>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</si>
  <si>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</si>
  <si>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</si>
  <si>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</si>
  <si>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</si>
  <si>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</si>
  <si>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</si>
  <si>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</si>
  <si>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</si>
  <si>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</si>
  <si>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</si>
  <si>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</si>
  <si>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</si>
  <si>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</si>
  <si>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</si>
  <si>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</si>
  <si>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</si>
  <si>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</si>
  <si>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</si>
  <si>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</si>
  <si>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</si>
  <si>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</si>
  <si>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</si>
  <si>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</si>
  <si>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</si>
  <si>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</si>
  <si>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</si>
  <si>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</si>
  <si>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</si>
  <si>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</si>
  <si>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</si>
  <si>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</si>
  <si>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</si>
  <si>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</si>
  <si>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</si>
  <si>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</si>
  <si>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</si>
  <si>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</si>
  <si>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</si>
  <si>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</si>
  <si>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</si>
  <si>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</si>
  <si>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</si>
  <si>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</si>
  <si>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</si>
  <si>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</si>
  <si>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</si>
  <si>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</si>
  <si>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</si>
  <si>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</si>
  <si>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</si>
  <si>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</si>
  <si>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</si>
  <si>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</si>
  <si>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</si>
  <si>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</si>
  <si>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</si>
  <si>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</si>
  <si>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</si>
  <si>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</si>
  <si>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</si>
  <si>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</si>
  <si>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</si>
  <si>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</si>
  <si>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</si>
  <si>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</si>
  <si>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</si>
  <si>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</si>
  <si>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</si>
  <si>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</si>
  <si>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</si>
  <si>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</si>
  <si>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</si>
  <si>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</si>
  <si>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</si>
  <si>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</si>
  <si>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</si>
  <si>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</si>
  <si>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</si>
  <si>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</si>
  <si>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</si>
  <si>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</si>
  <si>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</si>
  <si>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</si>
  <si>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</si>
  <si>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</si>
  <si>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</si>
  <si>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</si>
  <si>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</si>
  <si>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</si>
  <si>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</si>
  <si>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</si>
  <si>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</si>
  <si>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</si>
  <si>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</si>
  <si>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</si>
  <si>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</si>
  <si>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</si>
  <si>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</si>
  <si>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</si>
  <si>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</si>
  <si>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</si>
  <si>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</si>
  <si>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</si>
  <si>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</si>
  <si>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</si>
  <si>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</si>
  <si>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</si>
  <si>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</si>
  <si>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</si>
  <si>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</si>
  <si>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</si>
  <si>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</si>
  <si>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</si>
  <si>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</si>
  <si>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</si>
  <si>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</si>
  <si>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</si>
  <si>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</si>
  <si>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</si>
  <si>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</si>
  <si>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</si>
  <si>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</si>
  <si>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</si>
  <si>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</si>
  <si>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</si>
  <si>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</si>
  <si>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</si>
  <si>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</si>
  <si>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</si>
  <si>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</si>
  <si>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</si>
  <si>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</si>
  <si>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</si>
  <si>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</si>
  <si>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</si>
  <si>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</si>
  <si>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</si>
  <si>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</si>
  <si>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</si>
  <si>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</si>
  <si>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</si>
  <si>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</si>
  <si>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</si>
  <si>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</si>
  <si>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</si>
  <si>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</si>
  <si>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</si>
  <si>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</si>
  <si>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</si>
  <si>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</si>
  <si>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</si>
  <si>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</si>
  <si>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</si>
  <si>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</si>
  <si>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</si>
  <si>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</si>
  <si>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</si>
  <si>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</si>
  <si>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</si>
  <si>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</si>
  <si>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</si>
  <si>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</si>
  <si>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</si>
  <si>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</si>
  <si>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</si>
  <si>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</si>
  <si>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</si>
  <si>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</si>
  <si>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</si>
  <si>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</si>
  <si>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</si>
  <si>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</si>
  <si>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</si>
  <si>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</si>
  <si>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</si>
  <si>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</si>
  <si>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</si>
  <si>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</si>
  <si>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</si>
  <si>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</si>
  <si>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</si>
  <si>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</si>
  <si>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</si>
  <si>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</si>
  <si>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</si>
  <si>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</si>
  <si>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</si>
  <si>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</si>
  <si>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</si>
  <si>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</si>
  <si>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</si>
  <si>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</si>
  <si>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</si>
  <si>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</si>
  <si>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</si>
  <si>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</si>
  <si>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</si>
  <si>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</si>
  <si>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</si>
  <si>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</si>
  <si>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</si>
  <si>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</si>
  <si>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</si>
  <si>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</si>
  <si>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</si>
  <si>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</si>
  <si>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</si>
  <si>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</si>
  <si>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</si>
  <si>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</si>
  <si>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</si>
  <si>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</si>
  <si>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</si>
  <si>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</si>
  <si>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</si>
  <si>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</si>
  <si>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</si>
  <si>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</si>
  <si>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</si>
  <si>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</si>
  <si>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</si>
  <si>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</si>
  <si>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</si>
  <si>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</si>
  <si>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</si>
  <si>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</si>
  <si>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</si>
  <si>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</si>
  <si>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</si>
  <si>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</si>
  <si>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</si>
  <si>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</si>
  <si>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</si>
  <si>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</si>
  <si>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</si>
  <si>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</si>
  <si>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</si>
  <si>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</si>
  <si>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</si>
  <si>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</si>
  <si>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</si>
  <si>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</si>
  <si>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</si>
  <si>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</si>
  <si>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</si>
  <si>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</si>
  <si>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</si>
  <si>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</si>
  <si>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</si>
  <si>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</si>
  <si>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</si>
  <si>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</si>
  <si>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</si>
  <si>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</si>
  <si>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</si>
  <si>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</si>
  <si>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</si>
  <si>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</si>
  <si>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</si>
  <si>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</si>
  <si>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</si>
  <si>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</si>
  <si>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</si>
  <si>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</si>
  <si>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</si>
  <si>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</si>
  <si>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</si>
  <si>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</si>
  <si>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</si>
  <si>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</si>
  <si>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</si>
  <si>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</si>
  <si>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</si>
  <si>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</si>
  <si>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</si>
  <si>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</si>
  <si>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</si>
  <si>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</si>
  <si>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</si>
  <si>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</si>
  <si>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</si>
  <si>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</si>
  <si>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</si>
  <si>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</si>
  <si>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</si>
  <si>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</si>
  <si>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</si>
  <si>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</si>
  <si>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</si>
  <si>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</si>
  <si>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</si>
  <si>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</si>
  <si>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</si>
  <si>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</si>
  <si>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</si>
  <si>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</si>
  <si>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</si>
  <si>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</si>
  <si>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</si>
  <si>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</si>
  <si>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</si>
  <si>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</si>
  <si>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</si>
  <si>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</si>
  <si>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</si>
  <si>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</si>
  <si>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</si>
  <si>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</si>
  <si>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</si>
  <si>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</si>
  <si>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</si>
  <si>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</si>
  <si>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</si>
  <si>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</si>
  <si>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</si>
  <si>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</si>
  <si>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</si>
  <si>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</si>
  <si>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</si>
  <si>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</si>
  <si>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</si>
  <si>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</si>
  <si>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</si>
  <si>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</si>
  <si>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</si>
  <si>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</si>
  <si>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</si>
  <si>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</si>
  <si>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</si>
  <si>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</si>
  <si>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</si>
  <si>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</si>
  <si>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</si>
  <si>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</si>
  <si>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</si>
  <si>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</si>
  <si>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</si>
  <si>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</si>
  <si>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</si>
  <si>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</si>
  <si>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</si>
  <si>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</si>
  <si>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</si>
  <si>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</si>
  <si>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</si>
  <si>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</si>
  <si>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</si>
  <si>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</si>
  <si>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</si>
  <si>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</si>
  <si>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</si>
  <si>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</si>
  <si>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</si>
  <si>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</si>
  <si>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</si>
  <si>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</si>
  <si>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</si>
  <si>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</si>
  <si>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</si>
  <si>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</si>
  <si>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</si>
  <si>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</si>
  <si>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</si>
  <si>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</si>
  <si>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</si>
  <si>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</si>
  <si>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</si>
  <si>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</si>
  <si>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</si>
  <si>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</si>
  <si>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</si>
  <si>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</si>
  <si>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</si>
  <si>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</si>
  <si>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</si>
  <si>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</si>
  <si>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</si>
  <si>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</si>
  <si>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</si>
  <si>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</si>
  <si>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</si>
  <si>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</si>
  <si>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</si>
  <si>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</si>
  <si>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</si>
  <si>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</si>
  <si>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</si>
  <si>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</si>
  <si>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</si>
  <si>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</si>
  <si>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</si>
  <si>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</si>
  <si>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</si>
  <si>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</si>
  <si>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</si>
  <si>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</si>
  <si>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</si>
  <si>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</si>
  <si>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</si>
  <si>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</si>
  <si>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</si>
  <si>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</si>
  <si>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</si>
  <si>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</si>
  <si>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</si>
  <si>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</si>
  <si>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</si>
  <si>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</si>
  <si>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</si>
  <si>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</si>
  <si>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</si>
  <si>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</si>
  <si>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</si>
  <si>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</si>
  <si>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</si>
  <si>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</si>
  <si>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</si>
  <si>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</si>
  <si>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</si>
  <si>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</si>
  <si>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</si>
  <si>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</si>
  <si>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</si>
  <si>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</si>
  <si>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</si>
  <si>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</si>
  <si>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</si>
  <si>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</si>
  <si>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</si>
  <si>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</si>
  <si>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</si>
  <si>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</si>
  <si>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</si>
  <si>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</si>
  <si>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</si>
  <si>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</si>
  <si>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</si>
  <si>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</si>
  <si>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</si>
  <si>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</si>
  <si>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</si>
  <si>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</si>
  <si>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</si>
  <si>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</si>
  <si>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</si>
  <si>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</si>
  <si>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</si>
  <si>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</si>
  <si>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</si>
  <si>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</si>
  <si>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</si>
  <si>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</si>
  <si>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</si>
  <si>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</si>
  <si>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</si>
  <si>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</si>
  <si>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</si>
  <si>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</si>
  <si>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</si>
  <si>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</si>
  <si>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</si>
  <si>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</si>
  <si>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</si>
  <si>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</si>
  <si>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</si>
  <si>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</si>
  <si>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</si>
  <si>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</si>
  <si>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</si>
  <si>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</si>
  <si>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</si>
  <si>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</si>
  <si>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</si>
  <si>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</si>
  <si>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</si>
  <si>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</si>
  <si>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</si>
  <si>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</si>
  <si>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</si>
  <si>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</si>
  <si>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</si>
  <si>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</si>
  <si>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</si>
  <si>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</si>
  <si>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</si>
  <si>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</si>
  <si>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</si>
  <si>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</si>
  <si>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</si>
  <si>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</si>
  <si>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</si>
  <si>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</si>
  <si>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</si>
  <si>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</si>
  <si>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</si>
  <si>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</si>
  <si>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</si>
  <si>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</si>
  <si>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</si>
  <si>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</si>
  <si>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</si>
  <si>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</si>
  <si>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</si>
  <si>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</si>
  <si>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</si>
  <si>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</si>
  <si>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</si>
  <si>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</si>
  <si>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</si>
  <si>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</si>
  <si>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</si>
  <si>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</si>
  <si>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</si>
  <si>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</si>
  <si>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</si>
  <si>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</si>
  <si>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</si>
  <si>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</si>
  <si>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</si>
  <si>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</si>
  <si>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</si>
  <si>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</si>
  <si>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</si>
  <si>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</si>
  <si>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</si>
  <si>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</si>
  <si>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</si>
  <si>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</si>
  <si>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</si>
  <si>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</si>
  <si>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</si>
  <si>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</si>
  <si>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</si>
  <si>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</si>
  <si>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</si>
  <si>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</si>
  <si>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</si>
  <si>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</si>
  <si>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</si>
  <si>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</si>
  <si>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</si>
  <si>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</si>
  <si>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</si>
  <si>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</si>
  <si>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</si>
  <si>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</si>
  <si>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</si>
  <si>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</si>
  <si>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</si>
  <si>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</si>
  <si>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</si>
  <si>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</si>
  <si>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</si>
  <si>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</si>
  <si>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</si>
  <si>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</si>
  <si>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</si>
  <si>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</si>
  <si>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</si>
  <si>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</si>
  <si>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</si>
  <si>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</si>
  <si>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</si>
  <si>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</si>
  <si>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</si>
  <si>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</si>
  <si>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</si>
  <si>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</si>
  <si>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</si>
  <si>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</si>
  <si>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</si>
  <si>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</si>
  <si>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</si>
  <si>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</si>
  <si>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</si>
  <si>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</si>
  <si>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</si>
  <si>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</si>
  <si>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</si>
  <si>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</si>
  <si>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</si>
  <si>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</si>
  <si>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</si>
  <si>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</si>
  <si>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</si>
  <si>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</si>
  <si>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</si>
  <si>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</si>
  <si>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</si>
  <si>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</si>
  <si>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</si>
  <si>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</si>
  <si>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</si>
  <si>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</si>
  <si>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</si>
  <si>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</si>
  <si>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</si>
  <si>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</si>
  <si>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</si>
  <si>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</si>
  <si>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</si>
  <si>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</si>
  <si>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</si>
  <si>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</si>
  <si>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</si>
  <si>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</si>
  <si>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</si>
  <si>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</si>
  <si>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</si>
  <si>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</si>
  <si>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</si>
  <si>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</si>
  <si>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</si>
  <si>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</si>
  <si>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</si>
  <si>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</si>
  <si>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</si>
  <si>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</si>
  <si>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</si>
  <si>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</si>
  <si>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</si>
  <si>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</si>
  <si>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</si>
  <si>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</si>
  <si>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</si>
  <si>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</si>
  <si>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</si>
  <si>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</si>
  <si>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</si>
  <si>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</si>
  <si>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</si>
  <si>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</si>
  <si>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</si>
  <si>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</si>
  <si>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</si>
  <si>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</si>
  <si>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</si>
  <si>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</si>
  <si>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</si>
  <si>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</si>
  <si>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</si>
  <si>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</si>
  <si>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</si>
  <si>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</si>
  <si>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</si>
  <si>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</si>
  <si>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</si>
  <si>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</si>
  <si>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</si>
  <si>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</si>
  <si>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</si>
  <si>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</si>
  <si>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</si>
  <si>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</si>
  <si>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</si>
  <si>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</si>
  <si>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</si>
  <si>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</si>
  <si>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</si>
  <si>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</si>
  <si>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</si>
  <si>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</si>
  <si>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</si>
  <si>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</si>
  <si>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</si>
  <si>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</si>
  <si>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</si>
  <si>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</si>
  <si>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</si>
  <si>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</si>
  <si>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</si>
  <si>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</si>
  <si>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</si>
  <si>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</si>
  <si>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</si>
  <si>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</si>
  <si>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</si>
  <si>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</si>
  <si>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</si>
  <si>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</si>
  <si>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</si>
  <si>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</si>
  <si>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</si>
  <si>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</si>
  <si>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</si>
  <si>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</si>
  <si>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</si>
  <si>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</si>
  <si>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</si>
  <si>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</si>
  <si>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</si>
  <si>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</si>
  <si>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</si>
  <si>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</si>
  <si>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</si>
  <si>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</si>
  <si>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</si>
  <si>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</si>
  <si>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</si>
  <si>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</si>
  <si>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</si>
  <si>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</si>
  <si>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</si>
  <si>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</si>
  <si>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</si>
  <si>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</si>
  <si>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</si>
  <si>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</si>
  <si>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</si>
  <si>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</si>
  <si>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</si>
  <si>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</si>
  <si>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</si>
  <si>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</si>
  <si>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</si>
  <si>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</si>
  <si>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</si>
  <si>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</si>
  <si>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</si>
  <si>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</si>
  <si>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</si>
  <si>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</si>
  <si>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</si>
  <si>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</si>
  <si>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</si>
  <si>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</si>
  <si>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</si>
  <si>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</si>
  <si>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</si>
  <si>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</si>
  <si>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</si>
  <si>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</si>
  <si>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</si>
  <si>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</si>
  <si>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</si>
  <si>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</si>
  <si>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</si>
  <si>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</si>
  <si>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</si>
  <si>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</si>
  <si>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</si>
  <si>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</si>
  <si>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</si>
  <si>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</si>
  <si>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</si>
  <si>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</si>
  <si>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</si>
  <si>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</si>
  <si>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</si>
  <si>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</si>
  <si>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</si>
  <si>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</si>
  <si>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</si>
  <si>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</si>
  <si>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</si>
  <si>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</si>
  <si>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</si>
  <si>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</si>
  <si>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</si>
  <si>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</si>
  <si>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</si>
  <si>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</si>
  <si>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</si>
  <si>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</si>
  <si>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</si>
  <si>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</si>
  <si>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</si>
  <si>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</si>
  <si>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</si>
  <si>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</si>
  <si>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</si>
  <si>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</si>
  <si>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</si>
  <si>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</si>
  <si>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</si>
  <si>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</si>
  <si>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</si>
  <si>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</si>
  <si>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</si>
  <si>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</si>
  <si>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</si>
  <si>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</si>
  <si>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</si>
  <si>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</si>
  <si>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</si>
  <si>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</si>
  <si>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</si>
  <si>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</si>
  <si>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</si>
  <si>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</si>
  <si>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</si>
  <si>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</si>
  <si>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</si>
  <si>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</si>
  <si>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</si>
  <si>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</si>
  <si>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</si>
  <si>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</si>
  <si>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</si>
  <si>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</si>
  <si>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</si>
  <si>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</si>
  <si>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</si>
  <si>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</si>
  <si>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</si>
  <si>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</si>
  <si>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</si>
  <si>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</si>
  <si>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</si>
  <si>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</si>
  <si>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</si>
  <si>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</si>
  <si>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</si>
  <si>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</si>
  <si>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</si>
  <si>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</si>
  <si>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</si>
  <si>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</si>
  <si>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</si>
  <si>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</si>
  <si>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</si>
  <si>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</si>
  <si>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</si>
  <si>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</si>
  <si>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</si>
  <si>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</si>
  <si>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</si>
  <si>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</si>
  <si>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</si>
  <si>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</si>
  <si>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</si>
  <si>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</si>
  <si>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</si>
  <si>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</si>
  <si>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</si>
  <si>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</si>
  <si>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</si>
  <si>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</si>
  <si>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</si>
  <si>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</si>
  <si>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</si>
  <si>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</si>
  <si>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</si>
  <si>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</si>
  <si>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</si>
  <si>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</si>
  <si>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</si>
  <si>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</si>
  <si>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</si>
  <si>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</si>
  <si>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</si>
  <si>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</si>
  <si>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</si>
  <si>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</si>
  <si>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</si>
  <si>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</si>
  <si>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</si>
  <si>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</si>
  <si>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</si>
  <si>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</si>
  <si>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</si>
  <si>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</si>
  <si>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</si>
  <si>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</si>
  <si>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</si>
  <si>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</si>
  <si>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</si>
  <si>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</si>
  <si>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</si>
  <si>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</si>
  <si>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</si>
  <si>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</si>
  <si>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</si>
  <si>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</si>
  <si>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</si>
  <si>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</si>
  <si>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</si>
  <si>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</si>
  <si>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</si>
  <si>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</si>
  <si>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</si>
  <si>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</si>
  <si>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</si>
  <si>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</si>
  <si>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</si>
  <si>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</si>
  <si>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</si>
  <si>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</si>
  <si>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</si>
  <si>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</si>
  <si>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</si>
  <si>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</si>
  <si>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</si>
  <si>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</si>
  <si>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</si>
  <si>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</si>
  <si>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</si>
  <si>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</si>
  <si>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</si>
  <si>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</si>
  <si>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</si>
  <si>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</si>
  <si>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</si>
  <si>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</si>
  <si>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</si>
  <si>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</si>
  <si>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</si>
  <si>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</si>
  <si>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</si>
  <si>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</si>
  <si>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</si>
  <si>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</si>
  <si>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</si>
  <si>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</si>
  <si>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</si>
  <si>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</si>
  <si>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</si>
  <si>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</si>
  <si>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</si>
  <si>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</si>
  <si>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</si>
  <si>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</si>
  <si>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</si>
  <si>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</si>
  <si>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</si>
  <si>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</si>
  <si>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</si>
  <si>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</si>
  <si>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</si>
  <si>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</si>
  <si>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</si>
  <si>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</si>
  <si>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</si>
  <si>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</si>
  <si>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</si>
  <si>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</si>
  <si>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</si>
  <si>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</si>
  <si>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</si>
  <si>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</si>
  <si>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</si>
  <si>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</si>
  <si>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</si>
  <si>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</si>
  <si>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</si>
  <si>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</si>
  <si>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</si>
  <si>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</si>
  <si>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</si>
  <si>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</si>
  <si>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</si>
  <si>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</si>
  <si>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</si>
  <si>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</si>
  <si>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</si>
  <si>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</si>
  <si>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</si>
  <si>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</si>
  <si>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</si>
  <si>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</si>
  <si>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</si>
  <si>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</si>
  <si>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</si>
  <si>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</si>
  <si>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</si>
  <si>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</si>
  <si>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</si>
  <si>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</si>
  <si>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</si>
  <si>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</si>
  <si>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</si>
  <si>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</si>
  <si>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</si>
  <si>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</si>
  <si>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</si>
  <si>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</si>
  <si>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</si>
  <si>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</si>
  <si>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</si>
  <si>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</si>
  <si>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</si>
  <si>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</si>
  <si>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</si>
  <si>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</si>
  <si>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</si>
  <si>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</si>
  <si>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</si>
  <si>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</si>
  <si>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</si>
  <si>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</si>
  <si>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</si>
  <si>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</si>
  <si>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</si>
  <si>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</si>
  <si>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</si>
  <si>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</si>
  <si>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</si>
  <si>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</si>
  <si>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</si>
  <si>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</si>
  <si>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</si>
  <si>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</si>
  <si>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</si>
  <si>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</si>
  <si>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</si>
  <si>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</si>
  <si>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</si>
  <si>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</si>
  <si>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</si>
  <si>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</si>
  <si>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</si>
  <si>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</si>
  <si>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</si>
  <si>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</si>
  <si>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</si>
  <si>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</si>
  <si>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</si>
  <si>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</si>
  <si>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</si>
  <si>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</si>
  <si>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</si>
  <si>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</si>
  <si>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</si>
  <si>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</si>
  <si>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</si>
  <si>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</si>
  <si>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</si>
  <si>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</si>
  <si>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</si>
  <si>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</si>
  <si>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</si>
  <si>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</si>
  <si>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</si>
  <si>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</si>
  <si>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</si>
  <si>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</si>
  <si>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</si>
  <si>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</si>
  <si>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</si>
  <si>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</si>
  <si>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</si>
  <si>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</si>
  <si>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</si>
  <si>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</si>
  <si>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</si>
  <si>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</si>
  <si>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</si>
  <si>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</si>
  <si>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</si>
  <si>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</si>
  <si>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</si>
  <si>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</si>
  <si>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</si>
  <si>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</si>
  <si>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</si>
  <si>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</si>
  <si>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</si>
  <si>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</si>
  <si>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</si>
  <si>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</si>
  <si>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</si>
  <si>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</si>
  <si>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</si>
  <si>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</si>
  <si>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</si>
  <si>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</si>
  <si>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</si>
  <si>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</si>
  <si>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</si>
  <si>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</si>
  <si>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</si>
  <si>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</si>
  <si>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</si>
  <si>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</si>
  <si>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</si>
  <si>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</si>
  <si>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</si>
  <si>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</si>
  <si>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</si>
  <si>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</si>
  <si>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</si>
  <si>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</si>
  <si>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</si>
  <si>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</si>
  <si>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</si>
  <si>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</si>
  <si>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</si>
  <si>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</si>
  <si>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</si>
  <si>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</si>
  <si>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</si>
  <si>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</si>
  <si>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</si>
  <si>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</si>
  <si>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</si>
  <si>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</si>
  <si>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</si>
  <si>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</si>
  <si>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</si>
  <si>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</si>
  <si>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</si>
  <si>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</si>
  <si>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</si>
  <si>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</si>
  <si>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</si>
  <si>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</si>
  <si>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</si>
  <si>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</si>
  <si>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</si>
  <si>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</si>
  <si>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</si>
  <si>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</si>
  <si>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</si>
  <si>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</si>
  <si>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</si>
  <si>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</si>
  <si>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</si>
  <si>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</si>
  <si>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</si>
  <si>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</si>
  <si>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</si>
  <si>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</si>
  <si>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</si>
  <si>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</si>
  <si>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</si>
  <si>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</si>
  <si>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</si>
  <si>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</si>
  <si>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</si>
  <si>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</si>
  <si>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</si>
  <si>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</si>
  <si>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</si>
  <si>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</si>
  <si>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</si>
  <si>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</si>
  <si>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</si>
  <si>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</si>
  <si>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</si>
  <si>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</si>
  <si>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</si>
  <si>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</si>
  <si>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</si>
  <si>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</si>
  <si>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</si>
  <si>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</si>
  <si>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</si>
  <si>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</si>
  <si>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</si>
  <si>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</si>
  <si>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</si>
  <si>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</si>
  <si>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</si>
  <si>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</si>
  <si>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</si>
  <si>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</si>
  <si>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</si>
  <si>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</si>
  <si>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</si>
  <si>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</si>
  <si>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</si>
  <si>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</si>
  <si>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</si>
  <si>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</si>
  <si>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</si>
  <si>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</si>
  <si>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</si>
  <si>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</si>
  <si>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</si>
  <si>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</si>
  <si>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</si>
  <si>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</si>
  <si>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</si>
  <si>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</si>
  <si>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</si>
  <si>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</si>
  <si>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</si>
  <si>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</si>
  <si>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</si>
  <si>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</si>
  <si>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</si>
  <si>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</si>
  <si>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</si>
  <si>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</si>
  <si>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</si>
  <si>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</si>
  <si>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</si>
  <si>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</si>
  <si>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</si>
  <si>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</si>
  <si>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</si>
  <si>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</si>
  <si>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</si>
  <si>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</si>
  <si>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</si>
  <si>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</si>
  <si>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</si>
  <si>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</si>
  <si>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</si>
  <si>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</si>
  <si>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</si>
  <si>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</si>
  <si>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</si>
  <si>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</si>
  <si>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</si>
  <si>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</si>
  <si>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</si>
  <si>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</si>
  <si>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</si>
  <si>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</si>
  <si>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</si>
  <si>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</si>
  <si>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</si>
  <si>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</si>
  <si>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</si>
  <si>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</si>
  <si>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</si>
  <si>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</si>
  <si>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</si>
  <si>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</si>
  <si>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</si>
  <si>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</si>
  <si>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</si>
  <si>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</si>
  <si>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</si>
  <si>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</si>
  <si>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</si>
  <si>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</si>
  <si>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</si>
  <si>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</si>
  <si>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</si>
  <si>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</si>
  <si>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</si>
  <si>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</si>
  <si>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</si>
  <si>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</si>
  <si>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</si>
  <si>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</si>
  <si>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</si>
  <si>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</si>
  <si>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</si>
  <si>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</si>
  <si>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</si>
  <si>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</si>
  <si>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</si>
  <si>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</si>
  <si>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</si>
  <si>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</si>
  <si>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</si>
  <si>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</si>
  <si>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</si>
  <si>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</si>
  <si>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</si>
  <si>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</si>
  <si>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</si>
  <si>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</si>
  <si>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</si>
  <si>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</si>
  <si>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</si>
  <si>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</si>
  <si>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</si>
  <si>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</si>
  <si>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</si>
  <si>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</si>
  <si>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</si>
  <si>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</si>
  <si>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</si>
  <si>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</si>
  <si>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</si>
  <si>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</si>
  <si>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</si>
  <si>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</si>
  <si>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</si>
  <si>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</si>
  <si>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</si>
  <si>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</si>
  <si>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</si>
  <si>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</si>
  <si>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</si>
  <si>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</si>
  <si>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</si>
  <si>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</si>
  <si>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</si>
  <si>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</si>
  <si>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</si>
  <si>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</si>
  <si>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</si>
  <si>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</si>
  <si>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</si>
  <si>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</si>
  <si>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</si>
  <si>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</si>
  <si>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</si>
  <si>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</si>
  <si>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</si>
  <si>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</si>
  <si>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</si>
  <si>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</si>
  <si>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</si>
  <si>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</si>
  <si>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</si>
  <si>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</si>
  <si>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</si>
  <si>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</si>
  <si>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</si>
  <si>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</si>
  <si>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</si>
  <si>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</si>
  <si>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</si>
  <si>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</si>
  <si>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</si>
  <si>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</si>
  <si>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</si>
  <si>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</si>
  <si>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</si>
  <si>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</si>
  <si>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</si>
  <si>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</si>
  <si>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</si>
  <si>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</si>
  <si>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</si>
  <si>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</si>
  <si>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</si>
  <si>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</si>
  <si>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</si>
  <si>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</si>
  <si>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</si>
  <si>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</si>
  <si>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</si>
  <si>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</si>
  <si>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</si>
  <si>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</si>
  <si>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</si>
  <si>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</si>
  <si>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</si>
  <si>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</si>
  <si>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</si>
  <si>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</si>
  <si>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</si>
  <si>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</si>
  <si>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</si>
  <si>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</si>
  <si>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</si>
  <si>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</si>
  <si>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</si>
  <si>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</si>
  <si>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</si>
  <si>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</si>
  <si>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</si>
  <si>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</si>
  <si>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</si>
  <si>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</si>
  <si>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</si>
  <si>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</si>
  <si>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</si>
  <si>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</si>
  <si>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</si>
  <si>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</si>
  <si>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</si>
  <si>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</si>
  <si>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</si>
  <si>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</si>
  <si>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</si>
  <si>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</si>
  <si>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</si>
  <si>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</si>
  <si>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</si>
  <si>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</si>
  <si>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</si>
  <si>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</si>
  <si>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</si>
  <si>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</si>
  <si>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</si>
  <si>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</si>
  <si>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</si>
  <si>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</si>
  <si>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</si>
  <si>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</si>
  <si>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</si>
  <si>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</si>
  <si>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</si>
  <si>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</si>
  <si>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</si>
  <si>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</si>
  <si>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</si>
  <si>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</si>
  <si>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</si>
  <si>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</si>
  <si>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</si>
  <si>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</si>
  <si>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</si>
  <si>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</si>
  <si>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</si>
  <si>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</si>
  <si>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</si>
  <si>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</si>
  <si>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</si>
  <si>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</si>
  <si>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</si>
  <si>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</si>
  <si>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</si>
  <si>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</si>
  <si>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</si>
  <si>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</si>
  <si>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</si>
  <si>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</si>
  <si>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</si>
  <si>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</si>
  <si>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</si>
  <si>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</si>
  <si>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</si>
  <si>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</si>
  <si>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</si>
  <si>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</si>
  <si>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</si>
  <si>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</si>
  <si>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</si>
  <si>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</si>
  <si>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</si>
  <si>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</si>
  <si>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</si>
  <si>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</si>
  <si>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</si>
  <si>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</si>
  <si>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</si>
  <si>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</si>
  <si>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</si>
  <si>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</si>
  <si>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</si>
  <si>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</si>
  <si>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</si>
  <si>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</si>
  <si>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</si>
  <si>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</si>
  <si>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</si>
  <si>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</si>
  <si>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</si>
  <si>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</si>
  <si>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</si>
  <si>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</si>
  <si>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</si>
  <si>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</si>
  <si>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</si>
  <si>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</si>
  <si>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</si>
  <si>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</si>
  <si>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</si>
  <si>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</si>
  <si>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</si>
  <si>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</si>
  <si>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</si>
  <si>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</si>
  <si>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</si>
  <si>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</si>
  <si>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</si>
  <si>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</si>
  <si>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</si>
  <si>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</si>
  <si>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</si>
  <si>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</si>
  <si>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</si>
  <si>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</si>
  <si>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</si>
  <si>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</si>
  <si>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</si>
  <si>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</si>
  <si>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</si>
  <si>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</si>
  <si>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</si>
  <si>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</si>
  <si>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</si>
  <si>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</si>
  <si>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</si>
  <si>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</si>
  <si>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</si>
  <si>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</si>
  <si>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</si>
  <si>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</si>
  <si>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</si>
  <si>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</si>
  <si>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</si>
  <si>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</si>
  <si>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</si>
  <si>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</si>
  <si>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</si>
  <si>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</si>
  <si>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</si>
  <si>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</si>
  <si>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</si>
  <si>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</si>
  <si>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</si>
  <si>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</si>
  <si>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</si>
  <si>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</si>
  <si>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</si>
  <si>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</si>
  <si>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</si>
  <si>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</si>
  <si>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</si>
  <si>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</si>
  <si>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</si>
  <si>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</si>
  <si>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</si>
  <si>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</si>
  <si>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</si>
  <si>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</si>
  <si>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</si>
  <si>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</si>
  <si>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</si>
  <si>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</si>
  <si>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</si>
  <si>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</si>
  <si>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</si>
  <si>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</si>
  <si>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</si>
  <si>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</si>
  <si>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</si>
  <si>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</si>
  <si>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</si>
  <si>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</si>
  <si>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</si>
  <si>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</si>
  <si>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</si>
  <si>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</si>
  <si>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</si>
  <si>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</si>
  <si>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</si>
  <si>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</si>
  <si>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</si>
  <si>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</si>
  <si>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</si>
  <si>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</si>
  <si>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</si>
  <si>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</si>
  <si>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</si>
  <si>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</si>
  <si>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</si>
  <si>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</si>
  <si>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</si>
  <si>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</si>
  <si>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</si>
  <si>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</si>
  <si>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</si>
  <si>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</si>
  <si>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</si>
  <si>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</si>
  <si>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</si>
  <si>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</si>
  <si>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</si>
  <si>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</si>
  <si>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</si>
  <si>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</si>
  <si>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</si>
  <si>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</si>
  <si>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</si>
  <si>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</si>
  <si>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</si>
  <si>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</si>
  <si>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</si>
  <si>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</si>
  <si>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</si>
  <si>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</si>
  <si>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</si>
  <si>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</si>
  <si>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</si>
  <si>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</si>
  <si>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</si>
  <si>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</si>
  <si>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</si>
  <si>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</si>
  <si>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</si>
  <si>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</si>
  <si>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</si>
  <si>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</si>
  <si>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</si>
  <si>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</si>
  <si>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</si>
  <si>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</si>
  <si>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</si>
  <si>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</si>
  <si>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</si>
  <si>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</si>
  <si>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</si>
  <si>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</si>
  <si>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</si>
  <si>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</si>
  <si>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</si>
  <si>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</si>
  <si>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</si>
  <si>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</si>
  <si>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</si>
  <si>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</si>
  <si>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</si>
  <si>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</si>
  <si>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</si>
  <si>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</si>
  <si>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</si>
  <si>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</si>
  <si>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</si>
  <si>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</si>
  <si>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</si>
  <si>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</si>
  <si>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</si>
  <si>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</si>
  <si>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</si>
  <si>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</si>
  <si>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</si>
  <si>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</si>
  <si>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</si>
  <si>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</si>
  <si>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</si>
  <si>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</si>
  <si>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</si>
  <si>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</si>
  <si>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</si>
  <si>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</si>
  <si>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</si>
  <si>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</si>
  <si>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</si>
  <si>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</si>
  <si>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</si>
  <si>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</si>
  <si>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</si>
  <si>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</si>
  <si>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</si>
  <si>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</si>
  <si>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</si>
  <si>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</si>
  <si>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</si>
  <si>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</si>
  <si>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</si>
  <si>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</si>
  <si>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</si>
  <si>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</si>
  <si>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</si>
  <si>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</si>
  <si>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</si>
  <si>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</si>
  <si>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</si>
  <si>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</si>
  <si>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</si>
  <si>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</si>
  <si>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</si>
  <si>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</si>
  <si>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</si>
  <si>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</si>
  <si>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</si>
  <si>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</si>
  <si>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</si>
  <si>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</si>
  <si>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</si>
  <si>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</si>
  <si>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</si>
  <si>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</si>
  <si>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</si>
  <si>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</si>
  <si>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</si>
  <si>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</si>
  <si>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</si>
  <si>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</si>
  <si>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</si>
  <si>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</si>
  <si>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</si>
  <si>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</si>
  <si>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</si>
  <si>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</si>
  <si>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</si>
  <si>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</si>
  <si>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</si>
  <si>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</si>
  <si>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</si>
  <si>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</si>
  <si>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</si>
  <si>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</si>
  <si>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</si>
  <si>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</si>
  <si>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</si>
  <si>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</si>
  <si>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</si>
  <si>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</si>
  <si>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</si>
  <si>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</si>
  <si>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</si>
  <si>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</si>
  <si>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</si>
  <si>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</si>
  <si>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</si>
  <si>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</si>
  <si>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</si>
  <si>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</si>
  <si>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</si>
  <si>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</si>
  <si>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</si>
  <si>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</si>
  <si>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</si>
  <si>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</si>
  <si>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</si>
  <si>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</si>
  <si>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</si>
  <si>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</si>
  <si>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</si>
  <si>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</si>
  <si>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</si>
  <si>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</si>
  <si>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</si>
  <si>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</si>
  <si>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</si>
  <si>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</si>
  <si>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</si>
  <si>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</si>
  <si>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</si>
  <si>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</si>
  <si>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</si>
  <si>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</si>
  <si>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</si>
  <si>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</si>
  <si>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</si>
  <si>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</si>
  <si>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</si>
  <si>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</si>
  <si>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</si>
  <si>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</si>
  <si>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</si>
  <si>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</si>
  <si>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</si>
  <si>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</si>
  <si>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</si>
  <si>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</si>
  <si>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</si>
  <si>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</si>
  <si>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</si>
  <si>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</si>
  <si>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</si>
  <si>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</si>
  <si>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</si>
  <si>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</si>
  <si>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</si>
  <si>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</si>
  <si>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</si>
  <si>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</si>
  <si>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</si>
  <si>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</si>
  <si>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</si>
  <si>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</si>
  <si>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</si>
  <si>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</si>
  <si>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</si>
  <si>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</si>
  <si>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</si>
  <si>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</si>
  <si>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</si>
  <si>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</si>
  <si>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</si>
  <si>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</si>
  <si>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</si>
  <si>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</si>
  <si>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</si>
  <si>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</si>
  <si>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</si>
  <si>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</si>
  <si>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</si>
  <si>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</si>
  <si>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</si>
  <si>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</si>
  <si>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</si>
  <si>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</si>
  <si>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</si>
  <si>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</si>
  <si>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</si>
  <si>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</si>
  <si>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</si>
  <si>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</si>
  <si>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</si>
  <si>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</si>
  <si>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</si>
  <si>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</si>
  <si>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</si>
  <si>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</si>
  <si>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</si>
  <si>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</si>
  <si>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</si>
  <si>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</si>
  <si>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</si>
  <si>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</si>
  <si>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</si>
  <si>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</si>
  <si>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</si>
  <si>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</si>
  <si>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</si>
  <si>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</si>
  <si>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</si>
  <si>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</si>
  <si>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</si>
  <si>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</si>
  <si>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</si>
  <si>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</si>
  <si>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</si>
  <si>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</si>
  <si>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</si>
  <si>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</si>
  <si>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</si>
  <si>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</si>
  <si>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</si>
  <si>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</si>
  <si>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</si>
  <si>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</si>
  <si>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</si>
  <si>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</si>
  <si>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</si>
  <si>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</si>
  <si>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</si>
  <si>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</si>
  <si>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</si>
  <si>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</si>
  <si>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</si>
  <si>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</si>
  <si>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</si>
  <si>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</si>
  <si>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</si>
  <si>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</si>
  <si>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</si>
  <si>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</si>
  <si>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</si>
  <si>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</si>
  <si>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</si>
  <si>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</si>
  <si>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</si>
  <si>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</si>
  <si>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</si>
  <si>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</si>
  <si>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</si>
  <si>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</si>
  <si>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</si>
  <si>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</si>
  <si>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</si>
  <si>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</si>
  <si>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</si>
  <si>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</si>
  <si>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</si>
  <si>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</si>
  <si>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</si>
  <si>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</si>
  <si>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</si>
  <si>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</si>
  <si>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</si>
  <si>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</si>
  <si>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</si>
  <si>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</si>
  <si>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</si>
  <si>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</si>
  <si>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</si>
  <si>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</si>
  <si>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</si>
  <si>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</si>
  <si>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</si>
  <si>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</si>
  <si>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</si>
  <si>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</si>
  <si>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</si>
  <si>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</si>
  <si>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</si>
  <si>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</si>
  <si>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</si>
  <si>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</si>
  <si>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</si>
  <si>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</si>
  <si>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</si>
  <si>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</si>
  <si>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</si>
  <si>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</si>
  <si>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</si>
  <si>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</si>
  <si>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</si>
  <si>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</si>
  <si>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</si>
  <si>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</si>
  <si>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</si>
  <si>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</si>
  <si>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</si>
  <si>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</si>
  <si>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</si>
  <si>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</si>
  <si>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</si>
  <si>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</si>
  <si>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</si>
  <si>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</si>
  <si>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</si>
  <si>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</si>
  <si>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</si>
  <si>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</si>
  <si>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</si>
  <si>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</si>
  <si>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</si>
  <si>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</si>
  <si>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</si>
  <si>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</si>
  <si>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</si>
  <si>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</si>
  <si>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</si>
  <si>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</si>
  <si>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</si>
  <si>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</si>
  <si>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</si>
  <si>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</si>
  <si>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</si>
  <si>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</si>
  <si>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</si>
  <si>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</si>
  <si>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</si>
  <si>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</si>
  <si>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</si>
  <si>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</si>
  <si>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</si>
  <si>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</si>
  <si>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</si>
  <si>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</si>
  <si>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</si>
  <si>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</si>
  <si>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</si>
  <si>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</si>
  <si>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</si>
  <si>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</si>
  <si>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</si>
  <si>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</si>
  <si>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</si>
  <si>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</si>
  <si>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</si>
  <si>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</si>
  <si>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</si>
  <si>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</si>
  <si>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</si>
  <si>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</si>
  <si>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</si>
  <si>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</si>
  <si>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</si>
  <si>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</si>
  <si>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</si>
  <si>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</si>
  <si>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</si>
  <si>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</si>
  <si>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</si>
  <si>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</si>
  <si>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</si>
  <si>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</si>
  <si>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</si>
  <si>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</si>
  <si>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</si>
  <si>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</si>
  <si>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</si>
  <si>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</si>
  <si>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</si>
  <si>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</si>
  <si>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</si>
  <si>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</si>
  <si>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</si>
  <si>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</si>
  <si>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</si>
  <si>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</si>
  <si>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</si>
  <si>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</si>
  <si>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</si>
  <si>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</si>
  <si>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</si>
  <si>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</si>
  <si>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</si>
  <si>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</si>
  <si>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</si>
  <si>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</si>
  <si>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</si>
  <si>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</si>
  <si>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</si>
  <si>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</si>
  <si>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</si>
  <si>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</si>
  <si>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</si>
  <si>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</si>
  <si>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</si>
  <si>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</si>
  <si>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</si>
  <si>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</si>
  <si>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</si>
  <si>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</si>
  <si>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</si>
  <si>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</si>
  <si>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</si>
  <si>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</si>
  <si>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</si>
  <si>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</si>
  <si>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</si>
  <si>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</si>
  <si>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</si>
  <si>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</si>
  <si>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</si>
  <si>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</si>
  <si>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</si>
  <si>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</si>
  <si>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</si>
  <si>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</si>
  <si>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</si>
  <si>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</si>
  <si>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</si>
  <si>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</si>
  <si>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</si>
  <si>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</si>
  <si>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</si>
  <si>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</si>
  <si>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</si>
  <si>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</si>
  <si>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</si>
  <si>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</si>
  <si>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</si>
  <si>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</si>
  <si>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</si>
  <si>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</si>
  <si>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</si>
  <si>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</si>
  <si>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</si>
  <si>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</si>
  <si>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</si>
  <si>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</si>
  <si>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</si>
  <si>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</si>
  <si>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</si>
  <si>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</si>
  <si>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</si>
  <si>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</si>
  <si>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</si>
  <si>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</si>
  <si>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</si>
  <si>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</si>
  <si>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</si>
  <si>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</si>
  <si>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</si>
  <si>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</si>
  <si>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</si>
  <si>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</si>
  <si>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</si>
  <si>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</si>
  <si>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</si>
  <si>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</si>
  <si>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</si>
  <si>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</si>
  <si>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</si>
  <si>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</si>
  <si>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</si>
  <si>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</si>
  <si>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</si>
  <si>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</si>
  <si>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</si>
  <si>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</si>
  <si>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</si>
  <si>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</si>
  <si>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</si>
  <si>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</si>
  <si>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</si>
  <si>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</si>
  <si>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</si>
  <si>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</si>
  <si>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</si>
  <si>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</si>
  <si>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</si>
  <si>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</si>
  <si>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</si>
  <si>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</si>
  <si>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</si>
  <si>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</si>
  <si>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</si>
  <si>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</si>
  <si>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</si>
  <si>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</si>
  <si>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</si>
  <si>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</si>
  <si>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</si>
  <si>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</si>
  <si>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</si>
  <si>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</si>
  <si>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</si>
  <si>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</si>
  <si>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</si>
  <si>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</si>
  <si>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</si>
  <si>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</si>
  <si>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</si>
  <si>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</si>
  <si>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</si>
  <si>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</si>
  <si>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</si>
  <si>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</si>
  <si>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</si>
  <si>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</si>
  <si>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</si>
  <si>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</si>
  <si>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</si>
  <si>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</si>
  <si>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</si>
  <si>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</si>
  <si>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</si>
  <si>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</si>
  <si>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</si>
  <si>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</si>
  <si>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</si>
  <si>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</si>
  <si>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</si>
  <si>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</si>
  <si>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</si>
  <si>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</si>
  <si>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</si>
  <si>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</si>
  <si>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</si>
  <si>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</si>
  <si>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</si>
  <si>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</si>
  <si>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</si>
  <si>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</si>
  <si>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</si>
  <si>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</si>
  <si>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</si>
  <si>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</si>
  <si>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</si>
  <si>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</si>
  <si>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</si>
  <si>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</si>
  <si>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</si>
  <si>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</si>
  <si>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</si>
  <si>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</si>
  <si>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</si>
  <si>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</si>
  <si>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</si>
  <si>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</si>
  <si>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</si>
  <si>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</si>
  <si>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</si>
  <si>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</si>
  <si>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</si>
  <si>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</si>
  <si>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</si>
  <si>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</si>
  <si>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</si>
  <si>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</si>
  <si>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</si>
  <si>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</si>
  <si>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</si>
  <si>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</si>
  <si>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</si>
  <si>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</si>
  <si>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</si>
  <si>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</si>
  <si>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</si>
  <si>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</si>
  <si>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</si>
  <si>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</si>
  <si>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</si>
  <si>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</si>
  <si>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</si>
  <si>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</si>
  <si>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</si>
  <si>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</si>
  <si>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</si>
  <si>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</si>
  <si>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</si>
  <si>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</si>
  <si>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</si>
  <si>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</si>
  <si>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</si>
  <si>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</si>
  <si>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</si>
  <si>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</si>
  <si>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</si>
  <si>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</si>
  <si>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</si>
  <si>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</si>
  <si>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</si>
  <si>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</si>
  <si>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</si>
  <si>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</si>
  <si>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</si>
  <si>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</si>
  <si>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</si>
  <si>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</si>
  <si>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</si>
  <si>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</si>
  <si>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</si>
  <si>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</si>
  <si>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</si>
  <si>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</si>
  <si>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</si>
  <si>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</si>
  <si>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</si>
  <si>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</si>
  <si>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</si>
  <si>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</si>
  <si>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</si>
  <si>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</si>
  <si>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</si>
  <si>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</si>
  <si>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</si>
  <si>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</si>
  <si>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</si>
  <si>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</si>
  <si>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</si>
  <si>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</si>
  <si>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</si>
  <si>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</si>
  <si>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</si>
  <si>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</si>
  <si>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</si>
  <si>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</si>
  <si>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</si>
  <si>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</si>
  <si>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</si>
  <si>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</si>
  <si>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</si>
  <si>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</si>
  <si>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</si>
  <si>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</si>
  <si>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</si>
  <si>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</si>
  <si>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</si>
  <si>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</si>
  <si>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</si>
  <si>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</si>
  <si>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</si>
  <si>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</si>
  <si>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</si>
  <si>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</si>
  <si>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</si>
  <si>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</si>
  <si>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</si>
  <si>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</si>
  <si>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</si>
  <si>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</si>
  <si>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</si>
  <si>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</si>
  <si>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</si>
  <si>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</si>
  <si>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</si>
  <si>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</si>
  <si>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</si>
  <si>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</si>
  <si>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</si>
  <si>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</si>
  <si>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</si>
  <si>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</si>
  <si>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</si>
  <si>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</si>
  <si>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</si>
  <si>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</si>
  <si>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</si>
  <si>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</si>
  <si>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</si>
  <si>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</si>
  <si>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</si>
  <si>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</si>
  <si>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</si>
  <si>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</si>
  <si>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</si>
  <si>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</si>
  <si>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</si>
  <si>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</si>
  <si>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</si>
  <si>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</si>
  <si>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</si>
  <si>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</si>
  <si>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</si>
  <si>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</si>
  <si>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</si>
  <si>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</si>
  <si>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</si>
  <si>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</si>
  <si>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</si>
  <si>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</si>
  <si>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</si>
  <si>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</si>
  <si>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</si>
  <si>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</si>
  <si>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</si>
  <si>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</si>
  <si>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</si>
  <si>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</si>
  <si>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</si>
  <si>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</si>
  <si>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</si>
  <si>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</si>
  <si>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</si>
  <si>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</si>
  <si>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</si>
  <si>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</si>
  <si>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</si>
  <si>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</si>
  <si>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</si>
  <si>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</si>
  <si>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</si>
  <si>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</si>
  <si>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</si>
  <si>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</si>
  <si>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</si>
  <si>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</si>
  <si>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</si>
  <si>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</si>
  <si>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</si>
  <si>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</si>
  <si>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</si>
  <si>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</si>
  <si>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</si>
  <si>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</si>
  <si>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</si>
  <si>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</si>
  <si>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</si>
  <si>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</si>
  <si>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</si>
  <si>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</si>
  <si>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</si>
  <si>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</si>
  <si>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</si>
  <si>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</si>
  <si>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</si>
  <si>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</si>
  <si>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</si>
  <si>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</si>
  <si>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</si>
  <si>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</si>
  <si>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</si>
  <si>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</si>
  <si>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</si>
  <si>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</si>
  <si>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</si>
  <si>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</si>
  <si>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</si>
  <si>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</si>
  <si>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</si>
  <si>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</si>
  <si>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</si>
  <si>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</si>
  <si>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</si>
  <si>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</si>
  <si>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</si>
  <si>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</si>
  <si>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</si>
  <si>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</si>
  <si>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</si>
  <si>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</si>
  <si>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</si>
  <si>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</si>
  <si>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</si>
  <si>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</si>
  <si>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</si>
  <si>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</si>
  <si>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</si>
  <si>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</si>
  <si>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</si>
  <si>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</si>
  <si>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</si>
  <si>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</si>
  <si>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</si>
  <si>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</si>
  <si>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</si>
  <si>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</si>
  <si>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</si>
  <si>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</si>
  <si>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</si>
  <si>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</si>
  <si>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</si>
  <si>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</si>
  <si>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</si>
  <si>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</si>
  <si>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</si>
  <si>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</si>
  <si>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</si>
  <si>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</si>
  <si>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</si>
  <si>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</si>
  <si>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</si>
  <si>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</si>
  <si>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</si>
  <si>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</si>
  <si>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</si>
  <si>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</si>
  <si>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</si>
  <si>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</si>
  <si>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</si>
  <si>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</si>
  <si>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</si>
  <si>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</si>
  <si>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</si>
  <si>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</si>
  <si>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</si>
  <si>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</si>
  <si>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</si>
  <si>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</si>
  <si>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</si>
  <si>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</si>
  <si>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</si>
  <si>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</si>
  <si>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</si>
  <si>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</si>
  <si>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</si>
  <si>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</si>
  <si>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</si>
  <si>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</si>
  <si>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</si>
  <si>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</si>
  <si>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</si>
  <si>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</si>
  <si>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</si>
  <si>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</si>
  <si>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</si>
  <si>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</si>
  <si>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</si>
  <si>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</si>
  <si>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</si>
  <si>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</si>
  <si>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</si>
  <si>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</si>
  <si>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</si>
  <si>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</si>
  <si>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</si>
  <si>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</si>
  <si>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</si>
  <si>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</si>
  <si>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</si>
  <si>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</si>
  <si>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</si>
  <si>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</si>
  <si>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</si>
  <si>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</si>
  <si>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</si>
  <si>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</si>
  <si>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</si>
  <si>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</si>
  <si>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</si>
  <si>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</si>
  <si>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</si>
  <si>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</si>
  <si>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</si>
  <si>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</si>
  <si>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</si>
  <si>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</si>
  <si>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</si>
  <si>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</si>
  <si>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</si>
  <si>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</si>
  <si>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</si>
  <si>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</si>
  <si>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</si>
  <si>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</si>
  <si>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</si>
  <si>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</si>
  <si>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</si>
  <si>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</si>
  <si>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</si>
  <si>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</si>
  <si>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</si>
  <si>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</si>
  <si>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</si>
  <si>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</si>
  <si>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</si>
  <si>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</si>
  <si>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</si>
  <si>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</si>
  <si>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</si>
  <si>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</si>
  <si>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</si>
  <si>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</si>
  <si>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</si>
  <si>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</si>
  <si>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</si>
  <si>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</si>
  <si>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</si>
  <si>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</si>
  <si>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</si>
  <si>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</si>
  <si>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</si>
  <si>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</si>
  <si>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</si>
  <si>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</si>
  <si>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</si>
  <si>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</si>
  <si>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</si>
  <si>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</si>
  <si>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</si>
  <si>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</si>
  <si>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</si>
  <si>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</si>
  <si>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</si>
  <si>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</si>
  <si>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</si>
  <si>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</si>
  <si>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</si>
  <si>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</si>
  <si>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</si>
  <si>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2014</t>
  </si>
  <si>
    <t>Qtr1</t>
  </si>
  <si>
    <t>Qtr2</t>
  </si>
  <si>
    <t>Qtr3</t>
  </si>
  <si>
    <t>Qtr4</t>
  </si>
  <si>
    <t>2015</t>
  </si>
  <si>
    <t>2016</t>
  </si>
  <si>
    <t>2017</t>
  </si>
  <si>
    <t>Sum of Sales</t>
  </si>
  <si>
    <t>Sum of Profit</t>
  </si>
  <si>
    <t>Sales vs PY</t>
  </si>
  <si>
    <t>Profit vs PY</t>
  </si>
  <si>
    <t>Column Labels</t>
  </si>
  <si>
    <t>Sum of Quantity</t>
  </si>
  <si>
    <t>Years</t>
  </si>
  <si>
    <t>Quarters</t>
  </si>
  <si>
    <t>Price</t>
  </si>
  <si>
    <t>Chart Data</t>
  </si>
  <si>
    <t>Total</t>
  </si>
  <si>
    <t>Filter buttons for Segment</t>
  </si>
  <si>
    <t>Filter buttons for Category</t>
  </si>
  <si>
    <t>Filter buttons by ship mode</t>
  </si>
  <si>
    <t>Filter buttons by category</t>
  </si>
  <si>
    <t>Filter buttons by segment</t>
  </si>
  <si>
    <t>Data For Table 2 and 3</t>
  </si>
  <si>
    <t>Data For Table 1 and 2</t>
  </si>
  <si>
    <t>Data for Chart 1</t>
  </si>
  <si>
    <t>Data for Chart 2</t>
  </si>
  <si>
    <t>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</si>
</sst>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00_-;\-* #,##0.00_-;_-* &quot;-&quot;??_-;_-@_-"/>
    <numFmt numFmtId="165" formatCode="_-* #,##0.0_-;\-* #,##0.0_-;_-* &quot;-&quot;??_-;_-@_-"/>
    <numFmt numFmtId="166" formatCode="0.0%"/>
    <numFmt numFmtId="168" formatCode="_-* #,##0_-;\-* #,##0_-;_-* &quot;-&quot;??_-;_-@_-"/>
    <numFmt numFmtId="170" formatCode="[Color10]0.0%\▲;[Red]\(0.0\)%\▼"/>
    <numFmt numFmtId="171" formatCode="[$$-45C]#,##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0" xfId="0" pivotButton="1"/>
    <xf numFmtId="0" fontId="0" fillId="0" borderId="0" xfId="0" applyAlignment="1">
      <alignment horizontal="left"/>
    </xf>
    <xf numFmtId="165" fontId="0" fillId="0" borderId="0" xfId="0" applyNumberFormat="1"/>
    <xf numFmtId="168" fontId="0" fillId="0" borderId="0" xfId="1" applyNumberFormat="1" applyFont="1" applyBorder="1"/>
    <xf numFmtId="0" fontId="0" fillId="0" borderId="0" xfId="0" applyBorder="1"/>
    <xf numFmtId="0" fontId="0" fillId="0" borderId="0" xfId="0" applyAlignment="1">
      <alignment horizontal="center"/>
    </xf>
    <xf numFmtId="0" fontId="0" fillId="0" borderId="0" xfId="0" applyNumberFormat="1"/>
    <xf numFmtId="166" fontId="0" fillId="0" borderId="0" xfId="2" applyNumberFormat="1" applyFont="1"/>
    <xf numFmtId="9" fontId="0" fillId="0" borderId="0" xfId="0" applyNumberFormat="1"/>
    <xf numFmtId="171" fontId="0" fillId="0" borderId="0" xfId="0" applyNumberFormat="1"/>
    <xf numFmtId="165" fontId="0" fillId="0" borderId="0" xfId="1" applyNumberFormat="1" applyFont="1"/>
    <xf numFmtId="0" fontId="0" fillId="0" borderId="0" xfId="0" applyAlignment="1">
      <alignment wrapText="1"/>
    </xf>
    <xf numFmtId="0" fontId="2" fillId="0" borderId="0" xfId="0" applyFont="1" applyBorder="1"/>
    <xf numFmtId="0" fontId="2" fillId="0" borderId="0" xfId="0" applyFont="1" applyBorder="1" applyAlignment="1">
      <alignment horizontal="left" indent="2"/>
    </xf>
    <xf numFmtId="0" fontId="2" fillId="0" borderId="0" xfId="0" applyFont="1" applyBorder="1" applyAlignment="1">
      <alignment horizontal="left" indent="3"/>
    </xf>
    <xf numFmtId="0" fontId="2" fillId="0" borderId="0" xfId="0" applyFont="1" applyBorder="1" applyAlignment="1">
      <alignment horizontal="left" indent="4"/>
    </xf>
    <xf numFmtId="0" fontId="2" fillId="0" borderId="0" xfId="0" applyFont="1" applyBorder="1" applyAlignment="1">
      <alignment horizontal="left" indent="5"/>
    </xf>
    <xf numFmtId="170" fontId="0" fillId="0" borderId="0" xfId="2" applyNumberFormat="1" applyFont="1" applyBorder="1"/>
    <xf numFmtId="168" fontId="0" fillId="0" borderId="0" xfId="0" applyNumberFormat="1" applyBorder="1"/>
    <xf numFmtId="168" fontId="0" fillId="0" borderId="0" xfId="1" applyNumberFormat="1" applyFont="1"/>
    <xf numFmtId="0" fontId="2" fillId="0" borderId="2" xfId="0" applyFont="1" applyBorder="1"/>
    <xf numFmtId="168" fontId="2" fillId="0" borderId="2" xfId="1" applyNumberFormat="1" applyFont="1" applyBorder="1"/>
    <xf numFmtId="168" fontId="2" fillId="0" borderId="2" xfId="0" applyNumberFormat="1" applyFont="1" applyBorder="1"/>
    <xf numFmtId="170" fontId="2" fillId="0" borderId="0" xfId="2" applyNumberFormat="1" applyFont="1" applyBorder="1"/>
  </cellXfs>
  <cellStyles count="3">
    <cellStyle name="Comma" xfId="1" builtinId="3"/>
    <cellStyle name="Normal" xfId="0" builtinId="0"/>
    <cellStyle name="Percent" xfId="2" builtinId="5"/>
  </cellStyles>
  <dxfs count="23">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8" defaultTableStyle="TableStyleMedium2" defaultPivotStyle="PivotStyleLight16">
    <tableStyle name="Slicer_noborder" pivot="0" table="0" count="10" xr9:uid="{41CEC7D3-4D18-4DC8-B9C2-FE07DB0B96CB}">
      <tableStyleElement type="wholeTable" dxfId="22"/>
      <tableStyleElement type="headerRow" dxfId="21"/>
    </tableStyle>
    <tableStyle name="Slicer_noborder 2" pivot="0" table="0" count="10" xr9:uid="{B498F7F7-AF88-4605-AD37-AAAEE632BF7B}">
      <tableStyleElement type="wholeTable" dxfId="20"/>
      <tableStyleElement type="headerRow" dxfId="19"/>
    </tableStyle>
    <tableStyle name="Slicer_noborder 3" pivot="0" table="0" count="10" xr9:uid="{093088D8-3411-429B-A0CE-776F8E75731C}">
      <tableStyleElement type="wholeTable" dxfId="18"/>
      <tableStyleElement type="headerRow" dxfId="17"/>
    </tableStyle>
    <tableStyle name="Slicer_noborder 4" pivot="0" table="0" count="10" xr9:uid="{4AD30C20-2BF6-456A-BBFB-AD6235BAC39C}">
      <tableStyleElement type="wholeTable" dxfId="16"/>
      <tableStyleElement type="headerRow" dxfId="15"/>
    </tableStyle>
    <tableStyle name="Slicer_noborder 5" pivot="0" table="0" count="10" xr9:uid="{4A9C2BE9-668A-4863-9BCC-6D555B7420A1}">
      <tableStyleElement type="wholeTable" dxfId="14"/>
      <tableStyleElement type="headerRow" dxfId="13"/>
    </tableStyle>
    <tableStyle name="Slicer_noborder 6" pivot="0" table="0" count="10" xr9:uid="{3AA0C235-11A7-4073-92E8-7C788BC523DA}">
      <tableStyleElement type="wholeTable" dxfId="12"/>
      <tableStyleElement type="headerRow" dxfId="11"/>
    </tableStyle>
    <tableStyle name="Slicer_noborder 7" pivot="0" table="0" count="10" xr9:uid="{34881BDA-85F8-4049-B84B-F4BE5CFADF91}">
      <tableStyleElement type="wholeTable" dxfId="10"/>
      <tableStyleElement type="headerRow" dxfId="9"/>
    </tableStyle>
    <tableStyle name="Slicer_noborder 8" pivot="0" table="0" count="10" xr9:uid="{CE2A1518-B20A-440C-AFE4-2C6A6C4B45BA}">
      <tableStyleElement type="wholeTable" dxfId="8"/>
      <tableStyleElement type="headerRow" dxfId="7"/>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_noborder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_noborder 3">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_noborder 4">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_noborder 5">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_noborder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_noborder 7">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_noborder 8">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cat>
            <c:multiLvlStrRef>
              <c:f>WorkingSheet!$F$46:$G$61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WorkingSheet!$H$46:$H$61</c:f>
              <c:numCache>
                <c:formatCode>[$$-45C]#,##0.0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8208-4901-8716-8F365B360BDF}"/>
            </c:ext>
          </c:extLst>
        </c:ser>
        <c:ser>
          <c:idx val="1"/>
          <c:order val="1"/>
          <c:spPr>
            <a:solidFill>
              <a:schemeClr val="accent2"/>
            </a:solidFill>
            <a:ln>
              <a:noFill/>
            </a:ln>
            <a:effectLst/>
          </c:spPr>
          <c:invertIfNegative val="0"/>
          <c:cat>
            <c:multiLvlStrRef>
              <c:f>WorkingSheet!$F$46:$G$61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WorkingSheet!$I$46:$I$61</c:f>
              <c:numCache>
                <c:formatCode>[$$-45C]#,##0.0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extLst>
            <c:ext xmlns:c16="http://schemas.microsoft.com/office/drawing/2014/chart" uri="{C3380CC4-5D6E-409C-BE32-E72D297353CC}">
              <c16:uniqueId val="{00000001-8208-4901-8716-8F365B360BDF}"/>
            </c:ext>
          </c:extLst>
        </c:ser>
        <c:dLbls>
          <c:showLegendKey val="0"/>
          <c:showVal val="0"/>
          <c:showCatName val="0"/>
          <c:showSerName val="0"/>
          <c:showPercent val="0"/>
          <c:showBubbleSize val="0"/>
        </c:dLbls>
        <c:gapWidth val="0"/>
        <c:overlap val="58"/>
        <c:axId val="1066434431"/>
        <c:axId val="812982719"/>
      </c:barChart>
      <c:lineChart>
        <c:grouping val="standard"/>
        <c:varyColors val="0"/>
        <c:ser>
          <c:idx val="2"/>
          <c:order val="2"/>
          <c:tx>
            <c:strRef>
              <c:f>WorkingSheet!$I$45</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WorkingSheet!$I$46:$I$61</c:f>
              <c:numCache>
                <c:formatCode>[$$-45C]#,##0.0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2-8208-4901-8716-8F365B360BDF}"/>
            </c:ext>
          </c:extLst>
        </c:ser>
        <c:dLbls>
          <c:showLegendKey val="0"/>
          <c:showVal val="0"/>
          <c:showCatName val="0"/>
          <c:showSerName val="0"/>
          <c:showPercent val="0"/>
          <c:showBubbleSize val="0"/>
        </c:dLbls>
        <c:marker val="1"/>
        <c:smooth val="0"/>
        <c:axId val="1167626127"/>
        <c:axId val="1155529695"/>
      </c:lineChart>
      <c:catAx>
        <c:axId val="106643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12982719"/>
        <c:crosses val="autoZero"/>
        <c:auto val="1"/>
        <c:lblAlgn val="ctr"/>
        <c:lblOffset val="100"/>
        <c:noMultiLvlLbl val="0"/>
      </c:catAx>
      <c:valAx>
        <c:axId val="812982719"/>
        <c:scaling>
          <c:orientation val="minMax"/>
        </c:scaling>
        <c:delete val="0"/>
        <c:axPos val="l"/>
        <c:majorGridlines>
          <c:spPr>
            <a:ln w="9525" cap="flat" cmpd="sng" algn="ctr">
              <a:noFill/>
              <a:round/>
            </a:ln>
            <a:effectLst/>
          </c:spPr>
        </c:majorGridlines>
        <c:numFmt formatCode="[$$-45C]#,##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664344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ispUnitsLbl>
        </c:dispUnits>
      </c:valAx>
      <c:valAx>
        <c:axId val="1155529695"/>
        <c:scaling>
          <c:orientation val="minMax"/>
        </c:scaling>
        <c:delete val="0"/>
        <c:axPos val="r"/>
        <c:numFmt formatCode="[$$-45C]#,##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626127"/>
        <c:crosses val="max"/>
        <c:crossBetween val="between"/>
      </c:valAx>
      <c:catAx>
        <c:axId val="1167626127"/>
        <c:scaling>
          <c:orientation val="minMax"/>
        </c:scaling>
        <c:delete val="1"/>
        <c:axPos val="b"/>
        <c:numFmt formatCode="General" sourceLinked="1"/>
        <c:majorTickMark val="out"/>
        <c:minorTickMark val="none"/>
        <c:tickLblPos val="nextTo"/>
        <c:crossAx val="11555296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States</a:t>
            </a:r>
            <a:r>
              <a:rPr lang="en-US" b="1" baseline="0">
                <a:solidFill>
                  <a:sysClr val="windowText" lastClr="000000"/>
                </a:solidFill>
              </a:rPr>
              <a:t> with Highest All Time Sales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2514902161968615E-2"/>
          <c:y val="0.13313996879766574"/>
          <c:w val="0.88787038536217333"/>
          <c:h val="0.66680041167933402"/>
        </c:manualLayout>
      </c:layout>
      <c:barChart>
        <c:barDir val="col"/>
        <c:grouping val="clustered"/>
        <c:varyColors val="0"/>
        <c:ser>
          <c:idx val="0"/>
          <c:order val="0"/>
          <c:tx>
            <c:strRef>
              <c:f>WorkingSheet!$E$65</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WorkingSheet!$D$66:$D$75</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WorkingSheet!$E$66:$E$75</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F8E9-48D5-84CA-87878C4A72EF}"/>
            </c:ext>
          </c:extLst>
        </c:ser>
        <c:dLbls>
          <c:showLegendKey val="0"/>
          <c:showVal val="0"/>
          <c:showCatName val="0"/>
          <c:showSerName val="0"/>
          <c:showPercent val="0"/>
          <c:showBubbleSize val="0"/>
        </c:dLbls>
        <c:gapWidth val="50"/>
        <c:overlap val="26"/>
        <c:axId val="1179289823"/>
        <c:axId val="1179876543"/>
      </c:barChart>
      <c:catAx>
        <c:axId val="117928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79876543"/>
        <c:crosses val="autoZero"/>
        <c:auto val="1"/>
        <c:lblAlgn val="ctr"/>
        <c:lblOffset val="100"/>
        <c:noMultiLvlLbl val="0"/>
      </c:catAx>
      <c:valAx>
        <c:axId val="1179876543"/>
        <c:scaling>
          <c:orientation val="minMax"/>
        </c:scaling>
        <c:delete val="1"/>
        <c:axPos val="l"/>
        <c:majorGridlines>
          <c:spPr>
            <a:ln w="9525" cap="flat" cmpd="sng" algn="ctr">
              <a:noFill/>
              <a:round/>
            </a:ln>
            <a:effectLst/>
          </c:spPr>
        </c:majorGridlines>
        <c:numFmt formatCode="_-* #,##0.0_-;\-* #,##0.0_-;_-* &quot;-&quot;??_-;_-@_-" sourceLinked="1"/>
        <c:majorTickMark val="none"/>
        <c:minorTickMark val="none"/>
        <c:tickLblPos val="nextTo"/>
        <c:crossAx val="1179289823"/>
        <c:crosses val="autoZero"/>
        <c:crossBetween val="between"/>
        <c:dispUnits>
          <c:builtInUnit val="hundreds"/>
          <c:dispUnitsLbl>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95250</xdr:colOff>
      <xdr:row>10</xdr:row>
      <xdr:rowOff>122465</xdr:rowOff>
    </xdr:from>
    <xdr:to>
      <xdr:col>27</xdr:col>
      <xdr:colOff>285750</xdr:colOff>
      <xdr:row>10</xdr:row>
      <xdr:rowOff>149679</xdr:rowOff>
    </xdr:to>
    <xdr:cxnSp macro="">
      <xdr:nvCxnSpPr>
        <xdr:cNvPr id="3" name="Straight Connector 2">
          <a:extLst>
            <a:ext uri="{FF2B5EF4-FFF2-40B4-BE49-F238E27FC236}">
              <a16:creationId xmlns:a16="http://schemas.microsoft.com/office/drawing/2014/main" id="{00000000-0008-0000-0700-000003000000}"/>
            </a:ext>
          </a:extLst>
        </xdr:cNvPr>
        <xdr:cNvCxnSpPr/>
      </xdr:nvCxnSpPr>
      <xdr:spPr>
        <a:xfrm>
          <a:off x="95250" y="2027465"/>
          <a:ext cx="16723179" cy="27214"/>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0</xdr:colOff>
      <xdr:row>27</xdr:row>
      <xdr:rowOff>95250</xdr:rowOff>
    </xdr:from>
    <xdr:to>
      <xdr:col>27</xdr:col>
      <xdr:colOff>190500</xdr:colOff>
      <xdr:row>27</xdr:row>
      <xdr:rowOff>122464</xdr:rowOff>
    </xdr:to>
    <xdr:cxnSp macro="">
      <xdr:nvCxnSpPr>
        <xdr:cNvPr id="6" name="Straight Connector 5">
          <a:extLst>
            <a:ext uri="{FF2B5EF4-FFF2-40B4-BE49-F238E27FC236}">
              <a16:creationId xmlns:a16="http://schemas.microsoft.com/office/drawing/2014/main" id="{00000000-0008-0000-0700-000006000000}"/>
            </a:ext>
          </a:extLst>
        </xdr:cNvPr>
        <xdr:cNvCxnSpPr/>
      </xdr:nvCxnSpPr>
      <xdr:spPr>
        <a:xfrm>
          <a:off x="0" y="5048250"/>
          <a:ext cx="16649700" cy="272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91595</xdr:colOff>
      <xdr:row>3</xdr:row>
      <xdr:rowOff>116729</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0"/>
          <a:ext cx="951227" cy="688229"/>
        </a:xfrm>
        <a:prstGeom prst="rect">
          <a:avLst/>
        </a:prstGeom>
      </xdr:spPr>
    </xdr:pic>
    <xdr:clientData/>
  </xdr:twoCellAnchor>
  <xdr:twoCellAnchor editAs="absolute">
    <xdr:from>
      <xdr:col>2</xdr:col>
      <xdr:colOff>0</xdr:colOff>
      <xdr:row>6</xdr:row>
      <xdr:rowOff>26194</xdr:rowOff>
    </xdr:from>
    <xdr:to>
      <xdr:col>4</xdr:col>
      <xdr:colOff>90487</xdr:colOff>
      <xdr:row>9</xdr:row>
      <xdr:rowOff>245269</xdr:rowOff>
    </xdr:to>
    <xdr:sp macro="" textlink="WorkingSheet!B3">
      <xdr:nvSpPr>
        <xdr:cNvPr id="24" name="Rectangle: Rounded Corners 23">
          <a:extLst>
            <a:ext uri="{FF2B5EF4-FFF2-40B4-BE49-F238E27FC236}">
              <a16:creationId xmlns:a16="http://schemas.microsoft.com/office/drawing/2014/main" id="{00000000-0008-0000-0700-000018000000}"/>
            </a:ext>
          </a:extLst>
        </xdr:cNvPr>
        <xdr:cNvSpPr/>
      </xdr:nvSpPr>
      <xdr:spPr>
        <a:xfrm>
          <a:off x="1219200" y="1169194"/>
          <a:ext cx="1809750" cy="790575"/>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2D79599-02F7-4861-8E2B-92DC1D18E063}" type="TxLink">
            <a:rPr lang="en-US" sz="2400" b="1" i="0" u="none" strike="noStrike">
              <a:solidFill>
                <a:schemeClr val="bg1"/>
              </a:solidFill>
              <a:latin typeface="Arial" panose="020B0604020202020204" pitchFamily="34" charset="0"/>
              <a:cs typeface="Arial" panose="020B0604020202020204" pitchFamily="34" charset="0"/>
            </a:rPr>
            <a:pPr algn="ctr"/>
            <a:t> 7,33,215.3 </a:t>
          </a:fld>
          <a:endParaRPr lang="en-IN" sz="2400" b="1">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2</xdr:col>
      <xdr:colOff>247650</xdr:colOff>
      <xdr:row>7</xdr:row>
      <xdr:rowOff>26194</xdr:rowOff>
    </xdr:from>
    <xdr:to>
      <xdr:col>3</xdr:col>
      <xdr:colOff>719137</xdr:colOff>
      <xdr:row>8</xdr:row>
      <xdr:rowOff>7144</xdr:rowOff>
    </xdr:to>
    <xdr:sp macro="" textlink="">
      <xdr:nvSpPr>
        <xdr:cNvPr id="31" name="TextBox 30">
          <a:extLst>
            <a:ext uri="{FF2B5EF4-FFF2-40B4-BE49-F238E27FC236}">
              <a16:creationId xmlns:a16="http://schemas.microsoft.com/office/drawing/2014/main" id="{00000000-0008-0000-0700-00001F000000}"/>
            </a:ext>
          </a:extLst>
        </xdr:cNvPr>
        <xdr:cNvSpPr txBox="1"/>
      </xdr:nvSpPr>
      <xdr:spPr>
        <a:xfrm>
          <a:off x="1466850" y="1359694"/>
          <a:ext cx="1333500" cy="1714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1100">
              <a:solidFill>
                <a:schemeClr val="bg1"/>
              </a:solidFill>
            </a:rPr>
            <a:t>Sales latest year</a:t>
          </a:r>
        </a:p>
        <a:p>
          <a:endParaRPr lang="en-IN" sz="1100"/>
        </a:p>
      </xdr:txBody>
    </xdr:sp>
    <xdr:clientData/>
  </xdr:twoCellAnchor>
  <xdr:twoCellAnchor editAs="absolute">
    <xdr:from>
      <xdr:col>4</xdr:col>
      <xdr:colOff>714375</xdr:colOff>
      <xdr:row>6</xdr:row>
      <xdr:rowOff>26194</xdr:rowOff>
    </xdr:from>
    <xdr:to>
      <xdr:col>7</xdr:col>
      <xdr:colOff>286015</xdr:colOff>
      <xdr:row>9</xdr:row>
      <xdr:rowOff>245269</xdr:rowOff>
    </xdr:to>
    <xdr:sp macro="" textlink="WorkingSheet!B2">
      <xdr:nvSpPr>
        <xdr:cNvPr id="41" name="Rectangle: Rounded Corners 40">
          <a:extLst>
            <a:ext uri="{FF2B5EF4-FFF2-40B4-BE49-F238E27FC236}">
              <a16:creationId xmlns:a16="http://schemas.microsoft.com/office/drawing/2014/main" id="{00000000-0008-0000-0700-000029000000}"/>
            </a:ext>
          </a:extLst>
        </xdr:cNvPr>
        <xdr:cNvSpPr/>
      </xdr:nvSpPr>
      <xdr:spPr>
        <a:xfrm>
          <a:off x="3657600" y="1169194"/>
          <a:ext cx="1809750" cy="790575"/>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0F3B84B-9570-48D4-BF75-F8C0B90BDEFE}"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 6,09,205.6 </a:t>
          </a:fld>
          <a:endParaRPr lang="en-IN" sz="24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8</xdr:col>
      <xdr:colOff>52653</xdr:colOff>
      <xdr:row>6</xdr:row>
      <xdr:rowOff>26194</xdr:rowOff>
    </xdr:from>
    <xdr:to>
      <xdr:col>10</xdr:col>
      <xdr:colOff>250295</xdr:colOff>
      <xdr:row>9</xdr:row>
      <xdr:rowOff>245269</xdr:rowOff>
    </xdr:to>
    <xdr:sp macro="" textlink="WorkingSheet!E3">
      <xdr:nvSpPr>
        <xdr:cNvPr id="42" name="Rectangle: Rounded Corners 41">
          <a:extLst>
            <a:ext uri="{FF2B5EF4-FFF2-40B4-BE49-F238E27FC236}">
              <a16:creationId xmlns:a16="http://schemas.microsoft.com/office/drawing/2014/main" id="{00000000-0008-0000-0700-00002A000000}"/>
            </a:ext>
          </a:extLst>
        </xdr:cNvPr>
        <xdr:cNvSpPr/>
      </xdr:nvSpPr>
      <xdr:spPr>
        <a:xfrm>
          <a:off x="6096000" y="1169194"/>
          <a:ext cx="1809750" cy="790575"/>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6161E36-1DC9-4B8B-8484-DDF61FEB3C00}"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20.4%</a:t>
          </a:fld>
          <a:endParaRPr lang="en-IN" sz="24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11</xdr:col>
      <xdr:colOff>235216</xdr:colOff>
      <xdr:row>6</xdr:row>
      <xdr:rowOff>26194</xdr:rowOff>
    </xdr:from>
    <xdr:to>
      <xdr:col>13</xdr:col>
      <xdr:colOff>575733</xdr:colOff>
      <xdr:row>9</xdr:row>
      <xdr:rowOff>245269</xdr:rowOff>
    </xdr:to>
    <xdr:sp macro="" textlink="WorkingSheet!C3">
      <xdr:nvSpPr>
        <xdr:cNvPr id="43" name="Rectangle: Rounded Corners 42">
          <a:extLst>
            <a:ext uri="{FF2B5EF4-FFF2-40B4-BE49-F238E27FC236}">
              <a16:creationId xmlns:a16="http://schemas.microsoft.com/office/drawing/2014/main" id="{00000000-0008-0000-0700-00002B000000}"/>
            </a:ext>
          </a:extLst>
        </xdr:cNvPr>
        <xdr:cNvSpPr/>
      </xdr:nvSpPr>
      <xdr:spPr>
        <a:xfrm>
          <a:off x="8534400" y="1169194"/>
          <a:ext cx="1809750" cy="790575"/>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3AA5385-A22F-4FDC-B624-11907BF366E9}"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 93,439.3 </a:t>
          </a:fld>
          <a:endParaRPr lang="en-IN" sz="24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14</xdr:col>
      <xdr:colOff>278871</xdr:colOff>
      <xdr:row>6</xdr:row>
      <xdr:rowOff>26194</xdr:rowOff>
    </xdr:from>
    <xdr:to>
      <xdr:col>16</xdr:col>
      <xdr:colOff>661194</xdr:colOff>
      <xdr:row>9</xdr:row>
      <xdr:rowOff>245269</xdr:rowOff>
    </xdr:to>
    <xdr:sp macro="" textlink="WorkingSheet!C2">
      <xdr:nvSpPr>
        <xdr:cNvPr id="44" name="Rectangle: Rounded Corners 43">
          <a:extLst>
            <a:ext uri="{FF2B5EF4-FFF2-40B4-BE49-F238E27FC236}">
              <a16:creationId xmlns:a16="http://schemas.microsoft.com/office/drawing/2014/main" id="{00000000-0008-0000-0700-00002C000000}"/>
            </a:ext>
          </a:extLst>
        </xdr:cNvPr>
        <xdr:cNvSpPr/>
      </xdr:nvSpPr>
      <xdr:spPr>
        <a:xfrm>
          <a:off x="10972800" y="1169194"/>
          <a:ext cx="1809750" cy="790575"/>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94F4AD3-879D-4F9D-9A97-D75A2FC506E1}"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 81,795.2 </a:t>
          </a:fld>
          <a:endParaRPr lang="en-IN" sz="24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17</xdr:col>
      <xdr:colOff>533666</xdr:colOff>
      <xdr:row>6</xdr:row>
      <xdr:rowOff>26194</xdr:rowOff>
    </xdr:from>
    <xdr:to>
      <xdr:col>19</xdr:col>
      <xdr:colOff>625475</xdr:colOff>
      <xdr:row>9</xdr:row>
      <xdr:rowOff>245269</xdr:rowOff>
    </xdr:to>
    <xdr:sp macro="" textlink="WorkingSheet!F3">
      <xdr:nvSpPr>
        <xdr:cNvPr id="45" name="Rectangle: Rounded Corners 44">
          <a:extLst>
            <a:ext uri="{FF2B5EF4-FFF2-40B4-BE49-F238E27FC236}">
              <a16:creationId xmlns:a16="http://schemas.microsoft.com/office/drawing/2014/main" id="{00000000-0008-0000-0700-00002D000000}"/>
            </a:ext>
          </a:extLst>
        </xdr:cNvPr>
        <xdr:cNvSpPr/>
      </xdr:nvSpPr>
      <xdr:spPr>
        <a:xfrm>
          <a:off x="13411200" y="1169194"/>
          <a:ext cx="1809750" cy="790575"/>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7D797DC-3308-4885-B3E5-AABBFE6F35DA}" type="TxLink">
            <a:rPr lang="en-US" sz="2400" b="1" i="0" u="none" strike="noStrike">
              <a:solidFill>
                <a:schemeClr val="bg1"/>
              </a:solidFill>
              <a:latin typeface="Arial" panose="020B0604020202020204" pitchFamily="34" charset="0"/>
              <a:ea typeface="+mn-ea"/>
              <a:cs typeface="Arial" panose="020B0604020202020204" pitchFamily="34" charset="0"/>
            </a:rPr>
            <a:pPr marL="0" indent="0" algn="ctr"/>
            <a:t>14.2%</a:t>
          </a:fld>
          <a:endParaRPr lang="en-IN" sz="24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5</xdr:col>
      <xdr:colOff>97632</xdr:colOff>
      <xdr:row>6</xdr:row>
      <xdr:rowOff>169069</xdr:rowOff>
    </xdr:from>
    <xdr:to>
      <xdr:col>6</xdr:col>
      <xdr:colOff>556948</xdr:colOff>
      <xdr:row>7</xdr:row>
      <xdr:rowOff>178594</xdr:rowOff>
    </xdr:to>
    <xdr:sp macro="" textlink="">
      <xdr:nvSpPr>
        <xdr:cNvPr id="46" name="TextBox 45">
          <a:extLst>
            <a:ext uri="{FF2B5EF4-FFF2-40B4-BE49-F238E27FC236}">
              <a16:creationId xmlns:a16="http://schemas.microsoft.com/office/drawing/2014/main" id="{00000000-0008-0000-0700-00002E000000}"/>
            </a:ext>
          </a:extLst>
        </xdr:cNvPr>
        <xdr:cNvSpPr txBox="1"/>
      </xdr:nvSpPr>
      <xdr:spPr>
        <a:xfrm>
          <a:off x="3790950" y="1312069"/>
          <a:ext cx="1333500" cy="20002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r"/>
          <a:r>
            <a:rPr lang="en-IN" sz="1100">
              <a:solidFill>
                <a:schemeClr val="bg1"/>
              </a:solidFill>
            </a:rPr>
            <a:t>Sales last year</a:t>
          </a:r>
        </a:p>
        <a:p>
          <a:pPr algn="r"/>
          <a:endParaRPr lang="en-IN" sz="1100"/>
        </a:p>
      </xdr:txBody>
    </xdr:sp>
    <xdr:clientData/>
  </xdr:twoCellAnchor>
  <xdr:twoCellAnchor editAs="absolute">
    <xdr:from>
      <xdr:col>8</xdr:col>
      <xdr:colOff>290778</xdr:colOff>
      <xdr:row>7</xdr:row>
      <xdr:rowOff>54769</xdr:rowOff>
    </xdr:from>
    <xdr:to>
      <xdr:col>10</xdr:col>
      <xdr:colOff>12170</xdr:colOff>
      <xdr:row>8</xdr:row>
      <xdr:rowOff>35719</xdr:rowOff>
    </xdr:to>
    <xdr:sp macro="" textlink="">
      <xdr:nvSpPr>
        <xdr:cNvPr id="47" name="TextBox 46">
          <a:extLst>
            <a:ext uri="{FF2B5EF4-FFF2-40B4-BE49-F238E27FC236}">
              <a16:creationId xmlns:a16="http://schemas.microsoft.com/office/drawing/2014/main" id="{00000000-0008-0000-0700-00002F000000}"/>
            </a:ext>
          </a:extLst>
        </xdr:cNvPr>
        <xdr:cNvSpPr txBox="1"/>
      </xdr:nvSpPr>
      <xdr:spPr>
        <a:xfrm>
          <a:off x="6334125" y="1388269"/>
          <a:ext cx="1333500" cy="1714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1100">
              <a:solidFill>
                <a:schemeClr val="bg1"/>
              </a:solidFill>
            </a:rPr>
            <a:t>Sales growth</a:t>
          </a:r>
          <a:r>
            <a:rPr lang="en-IN" sz="1100" baseline="0">
              <a:solidFill>
                <a:schemeClr val="bg1"/>
              </a:solidFill>
            </a:rPr>
            <a:t> vs PY</a:t>
          </a:r>
          <a:endParaRPr lang="en-IN" sz="1100">
            <a:solidFill>
              <a:schemeClr val="bg1"/>
            </a:solidFill>
          </a:endParaRPr>
        </a:p>
        <a:p>
          <a:endParaRPr lang="en-IN" sz="1100"/>
        </a:p>
      </xdr:txBody>
    </xdr:sp>
    <xdr:clientData/>
  </xdr:twoCellAnchor>
  <xdr:twoCellAnchor editAs="absolute">
    <xdr:from>
      <xdr:col>11</xdr:col>
      <xdr:colOff>460905</xdr:colOff>
      <xdr:row>7</xdr:row>
      <xdr:rowOff>45244</xdr:rowOff>
    </xdr:from>
    <xdr:to>
      <xdr:col>13</xdr:col>
      <xdr:colOff>318558</xdr:colOff>
      <xdr:row>8</xdr:row>
      <xdr:rowOff>26194</xdr:rowOff>
    </xdr:to>
    <xdr:sp macro="" textlink="">
      <xdr:nvSpPr>
        <xdr:cNvPr id="48" name="TextBox 47">
          <a:extLst>
            <a:ext uri="{FF2B5EF4-FFF2-40B4-BE49-F238E27FC236}">
              <a16:creationId xmlns:a16="http://schemas.microsoft.com/office/drawing/2014/main" id="{00000000-0008-0000-0700-000030000000}"/>
            </a:ext>
          </a:extLst>
        </xdr:cNvPr>
        <xdr:cNvSpPr txBox="1"/>
      </xdr:nvSpPr>
      <xdr:spPr>
        <a:xfrm>
          <a:off x="8753475" y="1378744"/>
          <a:ext cx="1333500" cy="1714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1100">
              <a:solidFill>
                <a:schemeClr val="bg1"/>
              </a:solidFill>
            </a:rPr>
            <a:t>Profit</a:t>
          </a:r>
          <a:r>
            <a:rPr lang="en-IN" sz="1100" baseline="0">
              <a:solidFill>
                <a:schemeClr val="bg1"/>
              </a:solidFill>
            </a:rPr>
            <a:t> </a:t>
          </a:r>
          <a:r>
            <a:rPr lang="en-IN" sz="1100">
              <a:solidFill>
                <a:schemeClr val="bg1"/>
              </a:solidFill>
            </a:rPr>
            <a:t>latest year</a:t>
          </a:r>
        </a:p>
        <a:p>
          <a:endParaRPr lang="en-IN" sz="1100"/>
        </a:p>
      </xdr:txBody>
    </xdr:sp>
    <xdr:clientData/>
  </xdr:twoCellAnchor>
  <xdr:twoCellAnchor editAs="absolute">
    <xdr:from>
      <xdr:col>14</xdr:col>
      <xdr:colOff>509852</xdr:colOff>
      <xdr:row>7</xdr:row>
      <xdr:rowOff>35719</xdr:rowOff>
    </xdr:from>
    <xdr:to>
      <xdr:col>16</xdr:col>
      <xdr:colOff>417626</xdr:colOff>
      <xdr:row>8</xdr:row>
      <xdr:rowOff>16669</xdr:rowOff>
    </xdr:to>
    <xdr:sp macro="" textlink="">
      <xdr:nvSpPr>
        <xdr:cNvPr id="49" name="TextBox 48">
          <a:extLst>
            <a:ext uri="{FF2B5EF4-FFF2-40B4-BE49-F238E27FC236}">
              <a16:creationId xmlns:a16="http://schemas.microsoft.com/office/drawing/2014/main" id="{00000000-0008-0000-0700-000031000000}"/>
            </a:ext>
          </a:extLst>
        </xdr:cNvPr>
        <xdr:cNvSpPr txBox="1"/>
      </xdr:nvSpPr>
      <xdr:spPr>
        <a:xfrm>
          <a:off x="11201400" y="1369219"/>
          <a:ext cx="1333500" cy="1714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1100">
              <a:solidFill>
                <a:schemeClr val="bg1"/>
              </a:solidFill>
            </a:rPr>
            <a:t>Profit</a:t>
          </a:r>
          <a:r>
            <a:rPr lang="en-IN" sz="1100" baseline="0">
              <a:solidFill>
                <a:schemeClr val="bg1"/>
              </a:solidFill>
            </a:rPr>
            <a:t> last</a:t>
          </a:r>
          <a:r>
            <a:rPr lang="en-IN" sz="1100">
              <a:solidFill>
                <a:schemeClr val="bg1"/>
              </a:solidFill>
            </a:rPr>
            <a:t> year</a:t>
          </a:r>
        </a:p>
        <a:p>
          <a:endParaRPr lang="en-IN" sz="1100"/>
        </a:p>
      </xdr:txBody>
    </xdr:sp>
    <xdr:clientData/>
  </xdr:twoCellAnchor>
  <xdr:twoCellAnchor editAs="absolute">
    <xdr:from>
      <xdr:col>17</xdr:col>
      <xdr:colOff>733691</xdr:colOff>
      <xdr:row>7</xdr:row>
      <xdr:rowOff>45244</xdr:rowOff>
    </xdr:from>
    <xdr:to>
      <xdr:col>19</xdr:col>
      <xdr:colOff>349251</xdr:colOff>
      <xdr:row>8</xdr:row>
      <xdr:rowOff>26194</xdr:rowOff>
    </xdr:to>
    <xdr:sp macro="" textlink="">
      <xdr:nvSpPr>
        <xdr:cNvPr id="50" name="TextBox 49">
          <a:extLst>
            <a:ext uri="{FF2B5EF4-FFF2-40B4-BE49-F238E27FC236}">
              <a16:creationId xmlns:a16="http://schemas.microsoft.com/office/drawing/2014/main" id="{00000000-0008-0000-0700-000032000000}"/>
            </a:ext>
          </a:extLst>
        </xdr:cNvPr>
        <xdr:cNvSpPr txBox="1"/>
      </xdr:nvSpPr>
      <xdr:spPr>
        <a:xfrm>
          <a:off x="13611225" y="1378744"/>
          <a:ext cx="1333500" cy="1714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1100">
              <a:solidFill>
                <a:schemeClr val="bg1"/>
              </a:solidFill>
            </a:rPr>
            <a:t>Profit</a:t>
          </a:r>
          <a:r>
            <a:rPr lang="en-IN" sz="1100" baseline="0">
              <a:solidFill>
                <a:schemeClr val="bg1"/>
              </a:solidFill>
            </a:rPr>
            <a:t> growth vs PY</a:t>
          </a:r>
          <a:endParaRPr lang="en-IN" sz="1100">
            <a:solidFill>
              <a:schemeClr val="bg1"/>
            </a:solidFill>
          </a:endParaRPr>
        </a:p>
        <a:p>
          <a:endParaRPr lang="en-IN" sz="1100"/>
        </a:p>
      </xdr:txBody>
    </xdr:sp>
    <xdr:clientData/>
  </xdr:twoCellAnchor>
  <xdr:twoCellAnchor>
    <xdr:from>
      <xdr:col>1</xdr:col>
      <xdr:colOff>457200</xdr:colOff>
      <xdr:row>30</xdr:row>
      <xdr:rowOff>11907</xdr:rowOff>
    </xdr:from>
    <xdr:to>
      <xdr:col>13</xdr:col>
      <xdr:colOff>653143</xdr:colOff>
      <xdr:row>43</xdr:row>
      <xdr:rowOff>12899</xdr:rowOff>
    </xdr:to>
    <xdr:graphicFrame macro="">
      <xdr:nvGraphicFramePr>
        <xdr:cNvPr id="17" name="Chart 16">
          <a:extLst>
            <a:ext uri="{FF2B5EF4-FFF2-40B4-BE49-F238E27FC236}">
              <a16:creationId xmlns:a16="http://schemas.microsoft.com/office/drawing/2014/main" id="{7CFAD44A-6E83-45F9-A8CD-911B7AAEF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503464</xdr:colOff>
      <xdr:row>30</xdr:row>
      <xdr:rowOff>13608</xdr:rowOff>
    </xdr:from>
    <xdr:to>
      <xdr:col>25</xdr:col>
      <xdr:colOff>15875</xdr:colOff>
      <xdr:row>43</xdr:row>
      <xdr:rowOff>18852</xdr:rowOff>
    </xdr:to>
    <xdr:graphicFrame macro="">
      <xdr:nvGraphicFramePr>
        <xdr:cNvPr id="18" name="Chart 17">
          <a:extLst>
            <a:ext uri="{FF2B5EF4-FFF2-40B4-BE49-F238E27FC236}">
              <a16:creationId xmlns:a16="http://schemas.microsoft.com/office/drawing/2014/main" id="{D7AAB1C9-17AA-4F38-ACCE-A810BEF5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855925</xdr:colOff>
      <xdr:row>0</xdr:row>
      <xdr:rowOff>109802</xdr:rowOff>
    </xdr:from>
    <xdr:to>
      <xdr:col>15</xdr:col>
      <xdr:colOff>9259</xdr:colOff>
      <xdr:row>3</xdr:row>
      <xdr:rowOff>0</xdr:rowOff>
    </xdr:to>
    <mc:AlternateContent xmlns:mc="http://schemas.openxmlformats.org/markup-compatibility/2006">
      <mc:Choice xmlns:a14="http://schemas.microsoft.com/office/drawing/2010/main" Requires="a14">
        <xdr:graphicFrame macro="">
          <xdr:nvGraphicFramePr>
            <xdr:cNvPr id="19" name="Category 1">
              <a:extLst>
                <a:ext uri="{FF2B5EF4-FFF2-40B4-BE49-F238E27FC236}">
                  <a16:creationId xmlns:a16="http://schemas.microsoft.com/office/drawing/2014/main" id="{267344F8-C2A7-4FF6-8C27-263C3B51A86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023238" y="109802"/>
              <a:ext cx="5404115" cy="4616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846932</xdr:colOff>
      <xdr:row>0</xdr:row>
      <xdr:rowOff>112448</xdr:rowOff>
    </xdr:from>
    <xdr:to>
      <xdr:col>24</xdr:col>
      <xdr:colOff>533135</xdr:colOff>
      <xdr:row>2</xdr:row>
      <xdr:rowOff>166688</xdr:rowOff>
    </xdr:to>
    <mc:AlternateContent xmlns:mc="http://schemas.openxmlformats.org/markup-compatibility/2006">
      <mc:Choice xmlns:a14="http://schemas.microsoft.com/office/drawing/2010/main" Requires="a14">
        <xdr:graphicFrame macro="">
          <xdr:nvGraphicFramePr>
            <xdr:cNvPr id="20" name="Segment 1">
              <a:extLst>
                <a:ext uri="{FF2B5EF4-FFF2-40B4-BE49-F238E27FC236}">
                  <a16:creationId xmlns:a16="http://schemas.microsoft.com/office/drawing/2014/main" id="{A0563EA6-2F18-4A2E-826B-C6106957FF5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693776" y="112448"/>
              <a:ext cx="4805890" cy="435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539750</xdr:colOff>
      <xdr:row>10</xdr:row>
      <xdr:rowOff>546101</xdr:rowOff>
    </xdr:from>
    <xdr:to>
      <xdr:col>10</xdr:col>
      <xdr:colOff>345016</xdr:colOff>
      <xdr:row>12</xdr:row>
      <xdr:rowOff>74952</xdr:rowOff>
    </xdr:to>
    <mc:AlternateContent xmlns:mc="http://schemas.openxmlformats.org/markup-compatibility/2006">
      <mc:Choice xmlns:a14="http://schemas.microsoft.com/office/drawing/2010/main" Requires="a14">
        <xdr:graphicFrame macro="">
          <xdr:nvGraphicFramePr>
            <xdr:cNvPr id="21" name="Categorytable1">
              <a:extLst>
                <a:ext uri="{FF2B5EF4-FFF2-40B4-BE49-F238E27FC236}">
                  <a16:creationId xmlns:a16="http://schemas.microsoft.com/office/drawing/2014/main" id="{2C7716B9-4504-42D2-9A2F-4F5398EB6C58}"/>
                </a:ext>
              </a:extLst>
            </xdr:cNvPr>
            <xdr:cNvGraphicFramePr/>
          </xdr:nvGraphicFramePr>
          <xdr:xfrm>
            <a:off x="0" y="0"/>
            <a:ext cx="0" cy="0"/>
          </xdr:xfrm>
          <a:graphic>
            <a:graphicData uri="http://schemas.microsoft.com/office/drawing/2010/slicer">
              <sle:slicer xmlns:sle="http://schemas.microsoft.com/office/drawing/2010/slicer" name="Categorytable1"/>
            </a:graphicData>
          </a:graphic>
        </xdr:graphicFrame>
      </mc:Choice>
      <mc:Fallback>
        <xdr:sp macro="" textlink="">
          <xdr:nvSpPr>
            <xdr:cNvPr id="0" name=""/>
            <xdr:cNvSpPr>
              <a:spLocks noTextEdit="1"/>
            </xdr:cNvSpPr>
          </xdr:nvSpPr>
          <xdr:spPr>
            <a:xfrm>
              <a:off x="1146969" y="2582070"/>
              <a:ext cx="6829953" cy="445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577848</xdr:colOff>
      <xdr:row>10</xdr:row>
      <xdr:rowOff>546326</xdr:rowOff>
    </xdr:from>
    <xdr:to>
      <xdr:col>20</xdr:col>
      <xdr:colOff>574673</xdr:colOff>
      <xdr:row>12</xdr:row>
      <xdr:rowOff>74726</xdr:rowOff>
    </xdr:to>
    <mc:AlternateContent xmlns:mc="http://schemas.openxmlformats.org/markup-compatibility/2006">
      <mc:Choice xmlns:a14="http://schemas.microsoft.com/office/drawing/2010/main" Requires="a14">
        <xdr:graphicFrame macro="">
          <xdr:nvGraphicFramePr>
            <xdr:cNvPr id="23" name="Segment table2,3">
              <a:extLst>
                <a:ext uri="{FF2B5EF4-FFF2-40B4-BE49-F238E27FC236}">
                  <a16:creationId xmlns:a16="http://schemas.microsoft.com/office/drawing/2014/main" id="{BCB1C069-A8CD-4FF0-A7D8-104A82428EA8}"/>
                </a:ext>
              </a:extLst>
            </xdr:cNvPr>
            <xdr:cNvGraphicFramePr/>
          </xdr:nvGraphicFramePr>
          <xdr:xfrm>
            <a:off x="0" y="0"/>
            <a:ext cx="0" cy="0"/>
          </xdr:xfrm>
          <a:graphic>
            <a:graphicData uri="http://schemas.microsoft.com/office/drawing/2010/slicer">
              <sle:slicer xmlns:sle="http://schemas.microsoft.com/office/drawing/2010/slicer" name="Segment table2,3"/>
            </a:graphicData>
          </a:graphic>
        </xdr:graphicFrame>
      </mc:Choice>
      <mc:Fallback>
        <xdr:sp macro="" textlink="">
          <xdr:nvSpPr>
            <xdr:cNvPr id="0" name=""/>
            <xdr:cNvSpPr>
              <a:spLocks noTextEdit="1"/>
            </xdr:cNvSpPr>
          </xdr:nvSpPr>
          <xdr:spPr>
            <a:xfrm>
              <a:off x="8852692" y="2582295"/>
              <a:ext cx="7033419" cy="445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814916</xdr:colOff>
      <xdr:row>28</xdr:row>
      <xdr:rowOff>105833</xdr:rowOff>
    </xdr:from>
    <xdr:to>
      <xdr:col>24</xdr:col>
      <xdr:colOff>597958</xdr:colOff>
      <xdr:row>30</xdr:row>
      <xdr:rowOff>66523</xdr:rowOff>
    </xdr:to>
    <mc:AlternateContent xmlns:mc="http://schemas.openxmlformats.org/markup-compatibility/2006">
      <mc:Choice xmlns:a14="http://schemas.microsoft.com/office/drawing/2010/main" Requires="a14">
        <xdr:graphicFrame macro="">
          <xdr:nvGraphicFramePr>
            <xdr:cNvPr id="25" name="Segment-chart">
              <a:extLst>
                <a:ext uri="{FF2B5EF4-FFF2-40B4-BE49-F238E27FC236}">
                  <a16:creationId xmlns:a16="http://schemas.microsoft.com/office/drawing/2014/main" id="{498309E4-0302-4799-B213-90F9524F0A0F}"/>
                </a:ext>
              </a:extLst>
            </xdr:cNvPr>
            <xdr:cNvGraphicFramePr/>
          </xdr:nvGraphicFramePr>
          <xdr:xfrm>
            <a:off x="0" y="0"/>
            <a:ext cx="0" cy="0"/>
          </xdr:xfrm>
          <a:graphic>
            <a:graphicData uri="http://schemas.microsoft.com/office/drawing/2010/slicer">
              <sle:slicer xmlns:sle="http://schemas.microsoft.com/office/drawing/2010/slicer" name="Segment-chart"/>
            </a:graphicData>
          </a:graphic>
        </xdr:graphicFrame>
      </mc:Choice>
      <mc:Fallback>
        <xdr:sp macro="" textlink="">
          <xdr:nvSpPr>
            <xdr:cNvPr id="0" name=""/>
            <xdr:cNvSpPr>
              <a:spLocks noTextEdit="1"/>
            </xdr:cNvSpPr>
          </xdr:nvSpPr>
          <xdr:spPr>
            <a:xfrm>
              <a:off x="13661760" y="6285177"/>
              <a:ext cx="4902729" cy="425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607216</xdr:colOff>
      <xdr:row>28</xdr:row>
      <xdr:rowOff>74083</xdr:rowOff>
    </xdr:from>
    <xdr:to>
      <xdr:col>16</xdr:col>
      <xdr:colOff>70908</xdr:colOff>
      <xdr:row>30</xdr:row>
      <xdr:rowOff>98274</xdr:rowOff>
    </xdr:to>
    <mc:AlternateContent xmlns:mc="http://schemas.openxmlformats.org/markup-compatibility/2006">
      <mc:Choice xmlns:a14="http://schemas.microsoft.com/office/drawing/2010/main" Requires="a14">
        <xdr:graphicFrame macro="">
          <xdr:nvGraphicFramePr>
            <xdr:cNvPr id="26" name="Category-chart">
              <a:extLst>
                <a:ext uri="{FF2B5EF4-FFF2-40B4-BE49-F238E27FC236}">
                  <a16:creationId xmlns:a16="http://schemas.microsoft.com/office/drawing/2014/main" id="{19AA652B-373E-4C1F-A9D8-EC19F695D54B}"/>
                </a:ext>
              </a:extLst>
            </xdr:cNvPr>
            <xdr:cNvGraphicFramePr/>
          </xdr:nvGraphicFramePr>
          <xdr:xfrm>
            <a:off x="0" y="0"/>
            <a:ext cx="0" cy="0"/>
          </xdr:xfrm>
          <a:graphic>
            <a:graphicData uri="http://schemas.microsoft.com/office/drawing/2010/slicer">
              <sle:slicer xmlns:sle="http://schemas.microsoft.com/office/drawing/2010/slicer" name="Category-chart"/>
            </a:graphicData>
          </a:graphic>
        </xdr:graphicFrame>
      </mc:Choice>
      <mc:Fallback>
        <xdr:sp macro="" textlink="">
          <xdr:nvSpPr>
            <xdr:cNvPr id="0" name=""/>
            <xdr:cNvSpPr>
              <a:spLocks noTextEdit="1"/>
            </xdr:cNvSpPr>
          </xdr:nvSpPr>
          <xdr:spPr>
            <a:xfrm>
              <a:off x="8239122" y="6253427"/>
              <a:ext cx="3928536" cy="488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567530</xdr:colOff>
      <xdr:row>28</xdr:row>
      <xdr:rowOff>91943</xdr:rowOff>
    </xdr:from>
    <xdr:to>
      <xdr:col>8</xdr:col>
      <xdr:colOff>651934</xdr:colOff>
      <xdr:row>30</xdr:row>
      <xdr:rowOff>80414</xdr:rowOff>
    </xdr:to>
    <mc:AlternateContent xmlns:mc="http://schemas.openxmlformats.org/markup-compatibility/2006">
      <mc:Choice xmlns:a14="http://schemas.microsoft.com/office/drawing/2010/main" Requires="a14">
        <xdr:graphicFrame macro="">
          <xdr:nvGraphicFramePr>
            <xdr:cNvPr id="27" name="Ship Mode-chart">
              <a:extLst>
                <a:ext uri="{FF2B5EF4-FFF2-40B4-BE49-F238E27FC236}">
                  <a16:creationId xmlns:a16="http://schemas.microsoft.com/office/drawing/2014/main" id="{D01464A0-3866-4024-8DBF-9331DF48D7A8}"/>
                </a:ext>
              </a:extLst>
            </xdr:cNvPr>
            <xdr:cNvGraphicFramePr/>
          </xdr:nvGraphicFramePr>
          <xdr:xfrm>
            <a:off x="0" y="0"/>
            <a:ext cx="0" cy="0"/>
          </xdr:xfrm>
          <a:graphic>
            <a:graphicData uri="http://schemas.microsoft.com/office/drawing/2010/slicer">
              <sle:slicer xmlns:sle="http://schemas.microsoft.com/office/drawing/2010/slicer" name="Ship Mode-chart"/>
            </a:graphicData>
          </a:graphic>
        </xdr:graphicFrame>
      </mc:Choice>
      <mc:Fallback>
        <xdr:sp macro="" textlink="">
          <xdr:nvSpPr>
            <xdr:cNvPr id="0" name=""/>
            <xdr:cNvSpPr>
              <a:spLocks noTextEdit="1"/>
            </xdr:cNvSpPr>
          </xdr:nvSpPr>
          <xdr:spPr>
            <a:xfrm>
              <a:off x="1174749" y="6271287"/>
              <a:ext cx="5501748" cy="452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212.652825694444" createdVersion="8" refreshedVersion="6"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76E2DD-66F4-4BEC-9175-32C2E2BD168A}" name="PivotTable1"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C3" firstHeaderRow="0" firstDataRow="1" firstDataCol="1"/>
  <pivotFields count="23">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axis="axisRow" showAll="0" defaultSubtotal="0">
      <items count="6">
        <item h="1" x="1"/>
        <item h="1" x="2"/>
        <item x="3"/>
        <item x="4"/>
        <item h="1" x="0"/>
        <item h="1" x="5"/>
      </items>
    </pivotField>
  </pivotFields>
  <rowFields count="1">
    <field x="22"/>
  </rowFields>
  <rowItems count="2">
    <i>
      <x v="2"/>
    </i>
    <i>
      <x v="3"/>
    </i>
  </rowItems>
  <colFields count="1">
    <field x="-2"/>
  </colFields>
  <colItems count="2">
    <i>
      <x/>
    </i>
    <i i="1">
      <x v="1"/>
    </i>
  </colItems>
  <dataFields count="2">
    <dataField name="Sum of Sales" fld="17" baseField="0" baseItem="0"/>
    <dataField name="Sum of Profit" fld="2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570088-1155-4865-8031-CEB4D3F0C2C2}" name="PivotTable5"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7:C40"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1"/>
        <item sd="0" x="2"/>
        <item sd="0" x="3"/>
        <item sd="0" x="4"/>
        <item x="0"/>
        <item x="5"/>
      </items>
    </pivotField>
    <pivotField axis="axisCol" showAll="0" defaultSubtotal="0">
      <items count="6">
        <item h="1" sd="0" x="1"/>
        <item h="1" sd="0" x="2"/>
        <item sd="0" x="3"/>
        <item sd="0" x="4"/>
        <item h="1" x="0"/>
        <item h="1" x="5"/>
      </items>
    </pivotField>
  </pivotFields>
  <rowFields count="1">
    <field x="15"/>
  </rowFields>
  <rowItems count="10">
    <i>
      <x v="5"/>
    </i>
    <i>
      <x v="13"/>
    </i>
    <i>
      <x v="14"/>
    </i>
    <i>
      <x v="16"/>
    </i>
    <i>
      <x v="11"/>
    </i>
    <i>
      <x/>
    </i>
    <i>
      <x v="3"/>
    </i>
    <i>
      <x v="6"/>
    </i>
    <i>
      <x v="1"/>
    </i>
    <i>
      <x v="4"/>
    </i>
  </rowItems>
  <colFields count="3">
    <field x="22"/>
    <field x="21"/>
    <field x="2"/>
  </colFields>
  <colItems count="2">
    <i>
      <x v="2"/>
    </i>
    <i>
      <x v="3"/>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85C07E-DF0B-4B4F-ACF1-A2CF041FCCB5}" name="PivotTable4"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E27:G40"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1"/>
        <item sd="0" x="2"/>
        <item sd="0" x="3"/>
        <item sd="0" x="4"/>
        <item x="0"/>
        <item x="5"/>
      </items>
    </pivotField>
    <pivotField axis="axisCol" showAll="0" defaultSubtotal="0">
      <items count="6">
        <item h="1" sd="0" x="1"/>
        <item h="1" sd="0" x="2"/>
        <item sd="0" x="3"/>
        <item sd="0" x="4"/>
        <item h="1" x="0"/>
        <item h="1" x="5"/>
      </items>
    </pivotField>
  </pivotFields>
  <rowFields count="1">
    <field x="9"/>
  </rowFields>
  <rowItems count="10">
    <i>
      <x v="201"/>
    </i>
    <i>
      <x v="92"/>
    </i>
    <i>
      <x v="264"/>
    </i>
    <i>
      <x v="78"/>
    </i>
    <i>
      <x v="297"/>
    </i>
    <i>
      <x v="156"/>
    </i>
    <i>
      <x v="66"/>
    </i>
    <i>
      <x v="407"/>
    </i>
    <i>
      <x v="290"/>
    </i>
    <i>
      <x v="470"/>
    </i>
  </rowItems>
  <colFields count="3">
    <field x="22"/>
    <field x="21"/>
    <field x="2"/>
  </colFields>
  <colItems count="2">
    <i>
      <x v="2"/>
    </i>
    <i>
      <x v="3"/>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77C8CE-D4B3-4815-A4D2-5265E6B3E601}" name="PivotTable3"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E9:G22"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1"/>
        <item sd="0" x="2"/>
        <item sd="0" x="3"/>
        <item sd="0" x="4"/>
        <item x="0"/>
        <item x="5"/>
      </items>
    </pivotField>
    <pivotField axis="axisCol" showAll="0" defaultSubtotal="0">
      <items count="6">
        <item h="1" sd="0" x="1"/>
        <item h="1" sd="0" x="2"/>
        <item sd="0" x="3"/>
        <item sd="0" x="4"/>
        <item h="1" x="0"/>
        <item h="1" x="5"/>
      </items>
    </pivotField>
  </pivotFields>
  <rowFields count="1">
    <field x="9"/>
  </rowFields>
  <rowItems count="10">
    <i>
      <x v="201"/>
    </i>
    <i>
      <x v="264"/>
    </i>
    <i>
      <x v="78"/>
    </i>
    <i>
      <x v="156"/>
    </i>
    <i>
      <x v="92"/>
    </i>
    <i>
      <x v="407"/>
    </i>
    <i>
      <x v="323"/>
    </i>
    <i>
      <x v="450"/>
    </i>
    <i>
      <x v="436"/>
    </i>
    <i>
      <x v="297"/>
    </i>
  </rowItems>
  <colFields count="3">
    <field x="22"/>
    <field x="21"/>
    <field x="2"/>
  </colFields>
  <colItems count="2">
    <i>
      <x v="2"/>
    </i>
    <i>
      <x v="3"/>
    </i>
  </colItems>
  <dataFields count="1">
    <dataField name="Sum of Sales"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CCB132-5A1E-4BD5-925B-590AA50A6135}" name="PivotTable2"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9:C22"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1"/>
        <item sd="0" x="2"/>
        <item sd="0" x="3"/>
        <item sd="0" x="4"/>
        <item x="0"/>
        <item x="5"/>
      </items>
    </pivotField>
    <pivotField axis="axisCol" showAll="0" defaultSubtotal="0">
      <items count="6">
        <item h="1" sd="0" x="1"/>
        <item h="1" sd="0" x="2"/>
        <item sd="0" x="3"/>
        <item sd="0" x="4"/>
        <item h="1" x="0"/>
        <item h="1" x="5"/>
      </items>
    </pivotField>
  </pivotFields>
  <rowFields count="1">
    <field x="15"/>
  </rowFields>
  <rowItems count="10">
    <i>
      <x v="13"/>
    </i>
    <i>
      <x v="5"/>
    </i>
    <i>
      <x v="14"/>
    </i>
    <i>
      <x v="3"/>
    </i>
    <i>
      <x v="16"/>
    </i>
    <i>
      <x v="6"/>
    </i>
    <i>
      <x/>
    </i>
    <i>
      <x v="11"/>
    </i>
    <i>
      <x v="1"/>
    </i>
    <i>
      <x v="9"/>
    </i>
  </rowItems>
  <colFields count="3">
    <field x="22"/>
    <field x="21"/>
    <field x="2"/>
  </colFields>
  <colItems count="2">
    <i>
      <x v="2"/>
    </i>
    <i>
      <x v="3"/>
    </i>
  </colItems>
  <dataFields count="1">
    <dataField name="Sum of Sales" fld="17"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3F175F-9771-4C4D-8726-DC5AE7F2CCCE}" name="PivotTable7"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65:B114" firstHeaderRow="1" firstDataRow="1" firstDataCol="1"/>
  <pivotFields count="23">
    <pivotField compact="0" outline="0" showAll="0"/>
    <pivotField compact="0" outline="0" showAll="0"/>
    <pivotField compact="0" numFmtId="14" outline="0" showAll="0"/>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x="1"/>
        <item x="2"/>
        <item x="3"/>
        <item x="4"/>
        <item x="0"/>
        <item x="5"/>
      </items>
    </pivotField>
    <pivotField compact="0" outline="0" showAll="0" defaultSubtotal="0">
      <items count="6">
        <item x="1"/>
        <item x="2"/>
        <item x="3"/>
        <item x="4"/>
        <item x="0"/>
        <item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27C2A1-955D-4D12-8870-DD4FEAADBB1E}" name="PivotTable6"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45:D61" firstHeaderRow="0" firstDataRow="1" firstDataCol="2"/>
  <pivotFields count="23">
    <pivotField compact="0" outline="0" showAll="0"/>
    <pivotField compact="0" outline="0" showAll="0"/>
    <pivotField compact="0" numFmtId="14" outline="0" showAll="0"/>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x="1"/>
        <item x="2"/>
        <item x="3"/>
        <item x="4"/>
        <item x="0"/>
        <item x="5"/>
      </items>
    </pivotField>
    <pivotField axis="axisRow" compact="0" outline="0" showAll="0" defaultSubtotal="0">
      <items count="6">
        <item x="1"/>
        <item x="2"/>
        <item x="3"/>
        <item x="4"/>
        <item x="0"/>
        <item x="5"/>
      </items>
    </pivotField>
  </pivotFields>
  <rowFields count="2">
    <field x="22"/>
    <field x="21"/>
  </rowFields>
  <rowItems count="16">
    <i>
      <x/>
      <x/>
    </i>
    <i r="1">
      <x v="1"/>
    </i>
    <i r="1">
      <x v="2"/>
    </i>
    <i r="1">
      <x v="3"/>
    </i>
    <i>
      <x v="1"/>
      <x/>
    </i>
    <i r="1">
      <x v="1"/>
    </i>
    <i r="1">
      <x v="2"/>
    </i>
    <i r="1">
      <x v="3"/>
    </i>
    <i>
      <x v="2"/>
      <x/>
    </i>
    <i r="1">
      <x v="1"/>
    </i>
    <i r="1">
      <x v="2"/>
    </i>
    <i r="1">
      <x v="3"/>
    </i>
    <i>
      <x v="3"/>
      <x/>
    </i>
    <i r="1">
      <x v="1"/>
    </i>
    <i r="1">
      <x v="2"/>
    </i>
    <i r="1">
      <x v="3"/>
    </i>
  </rowItems>
  <colFields count="1">
    <field x="-2"/>
  </colFields>
  <colItems count="2">
    <i>
      <x/>
    </i>
    <i i="1">
      <x v="1"/>
    </i>
  </colItems>
  <dataFields count="2">
    <dataField name="Sum of Sales" fld="17" baseField="0" baseItem="0" numFmtId="165"/>
    <dataField name="Sum of Quantity" fld="18" baseField="0" baseItem="0"/>
  </dataFields>
  <formats count="1">
    <format dxfId="3">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6EA2FC0B-B99B-4654-9539-FC4BE718F9F0}" sourceName="Category">
  <pivotTables>
    <pivotTable tabId="7" name="PivotTable1"/>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10323A62-0B8C-4BEA-B7D1-970B2E5FFBBD}" sourceName="Segment">
  <pivotTables>
    <pivotTable tabId="7" name="PivotTable1"/>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4" xr10:uid="{766CD7B0-B322-4E4D-A58C-AAC9A9734DC2}" sourceName="Category">
  <pivotTables>
    <pivotTable tabId="7" name="PivotTable2"/>
    <pivotTable tabId="7" name="PivotTable3"/>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4" xr10:uid="{BBEF0AA1-D554-40DC-B3E0-9D360C131E3D}" sourceName="Segment">
  <pivotTables>
    <pivotTable tabId="7" name="PivotTable5"/>
    <pivotTable tabId="7" name="PivotTable4"/>
  </pivotTables>
  <data>
    <tabular pivotCacheId="86944754">
      <items count="3">
        <i x="0"/>
        <i x="1" s="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5" xr10:uid="{FB16B43B-6AD8-421E-8937-ADE1C858B31E}" sourceName="Segment">
  <pivotTables>
    <pivotTable tabId="7" name="PivotTable6"/>
    <pivotTable tabId="7" name="PivotTable7"/>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5" xr10:uid="{0932783A-12AE-4139-8D83-CC4ECB507456}" sourceName="Category">
  <pivotTables>
    <pivotTable tabId="7" name="PivotTable6"/>
    <pivotTable tabId="7" name="PivotTable7"/>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267CB5B4-0572-490C-90F0-6EB78D5D887A}" sourceName="Ship Mode">
  <pivotTables>
    <pivotTable tabId="7" name="PivotTable6"/>
    <pivotTable tabId="7" name="PivotTable7"/>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4FCDB3D-3037-4D8A-B287-EF0C0B5582DF}" cache="Slicer_Category3" caption="Category" columnCount="3" showCaption="0" style="Slicer_noborder" rowHeight="241300"/>
  <slicer name="Segment 1" xr10:uid="{6E1AB5E8-5CB4-4AF6-8625-A4CBA2761F96}" cache="Slicer_Segment3" caption="Segment" columnCount="3" showCaption="0" style="Slicer_noborder" rowHeight="241300"/>
  <slicer name="Categorytable1" xr10:uid="{F3CE8C77-49DA-40ED-BA7D-695813D484FA}" cache="Slicer_Category4" caption="Category" columnCount="3" showCaption="0" style="Slicer_noborder" rowHeight="241300"/>
  <slicer name="Segment table2,3" xr10:uid="{1AD9CAA1-51A6-4DC1-9BC9-4C8F89A146AE}" cache="Slicer_Segment4" caption="Segment" columnCount="3" showCaption="0" style="Slicer_noborder" rowHeight="241300"/>
  <slicer name="Segment-chart" xr10:uid="{83C4549E-CE5C-4B03-8029-0D680492204F}" cache="Slicer_Segment5" caption="Segment" columnCount="3" showCaption="0" style="Slicer_noborder" rowHeight="241300"/>
  <slicer name="Category-chart" xr10:uid="{E4270BFD-68E9-4C11-8729-FCECB5B71F15}" cache="Slicer_Category5" caption="Category" columnCount="3" showCaption="0" style="Slicer_noborder" rowHeight="241300"/>
  <slicer name="Ship Mode-chart" xr10:uid="{BE43934C-ABD3-4C5E-9D97-BB31A5701DB9}" cache="Slicer_Ship_Mode1"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a:noFill/>
        </a:ln>
      </a:spPr>
      <a:bodyPr vertOverflow="clip" horzOverflow="clip" wrap="square" rtlCol="0" anchor="ctr"/>
      <a:lstStyle>
        <a:defPPr algn="ctr">
          <a:defRPr sz="1100">
            <a:solidFill>
              <a:schemeClr val="bg1"/>
            </a:solidFill>
          </a:defRPr>
        </a:defPPr>
      </a:lstStyle>
      <a:style>
        <a:lnRef idx="2">
          <a:schemeClr val="dk1"/>
        </a:lnRef>
        <a:fillRef idx="1">
          <a:schemeClr val="lt1"/>
        </a:fillRef>
        <a:effectRef idx="0">
          <a:schemeClr val="dk1"/>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zoomScale="90" zoomScaleNormal="90" workbookViewId="0">
      <selection activeCell="W9979" sqref="W9979"/>
    </sheetView>
  </sheetViews>
  <sheetFormatPr defaultColWidth="8.85546875" defaultRowHeight="15" x14ac:dyDescent="0.25"/>
  <cols>
    <col min="3" max="4" width="11.285156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C1CFD-5B78-457F-860D-F9FE07CEFAD0}">
  <dimension ref="A1:AO115"/>
  <sheetViews>
    <sheetView topLeftCell="A70" zoomScale="60" zoomScaleNormal="60" workbookViewId="0">
      <selection activeCell="E66" activeCellId="1" sqref="G64 D66:E115"/>
    </sheetView>
  </sheetViews>
  <sheetFormatPr defaultRowHeight="15" x14ac:dyDescent="0.25"/>
  <cols>
    <col min="1" max="1" width="19.7109375" bestFit="1" customWidth="1"/>
    <col min="2" max="2" width="24" bestFit="1" customWidth="1"/>
    <col min="3" max="3" width="11.140625" bestFit="1" customWidth="1"/>
    <col min="4" max="4" width="21.85546875" bestFit="1" customWidth="1"/>
    <col min="5" max="5" width="19.7109375" bestFit="1" customWidth="1"/>
    <col min="6" max="6" width="24" bestFit="1" customWidth="1"/>
    <col min="7" max="7" width="11.140625" bestFit="1" customWidth="1"/>
    <col min="8" max="8" width="13.7109375" bestFit="1" customWidth="1"/>
    <col min="9" max="9" width="11.140625" bestFit="1" customWidth="1"/>
    <col min="10" max="10" width="11" bestFit="1" customWidth="1"/>
    <col min="11" max="11" width="10" bestFit="1" customWidth="1"/>
    <col min="12" max="14" width="11" bestFit="1" customWidth="1"/>
    <col min="15" max="16" width="10" bestFit="1" customWidth="1"/>
    <col min="17" max="18" width="11" bestFit="1" customWidth="1"/>
    <col min="19" max="20" width="10" bestFit="1" customWidth="1"/>
    <col min="21" max="21" width="11" bestFit="1" customWidth="1"/>
    <col min="22" max="22" width="10" bestFit="1" customWidth="1"/>
    <col min="23" max="25" width="11" bestFit="1" customWidth="1"/>
    <col min="26" max="32" width="10" bestFit="1" customWidth="1"/>
    <col min="33" max="34" width="11" bestFit="1" customWidth="1"/>
    <col min="35" max="35" width="10" bestFit="1" customWidth="1"/>
    <col min="36" max="36" width="11" bestFit="1" customWidth="1"/>
    <col min="37" max="38" width="10" bestFit="1" customWidth="1"/>
    <col min="39" max="43" width="11" bestFit="1" customWidth="1"/>
    <col min="44" max="46" width="10" bestFit="1" customWidth="1"/>
    <col min="47" max="49" width="11" bestFit="1" customWidth="1"/>
    <col min="50" max="50" width="12" bestFit="1" customWidth="1"/>
    <col min="51" max="5010" width="15" bestFit="1" customWidth="1"/>
    <col min="5011" max="5011" width="11.28515625" bestFit="1" customWidth="1"/>
  </cols>
  <sheetData>
    <row r="1" spans="1:23" x14ac:dyDescent="0.25">
      <c r="A1" s="5" t="s">
        <v>10939</v>
      </c>
      <c r="B1" t="s">
        <v>10948</v>
      </c>
      <c r="C1" t="s">
        <v>10949</v>
      </c>
      <c r="E1" s="13" t="s">
        <v>10950</v>
      </c>
      <c r="F1" t="s">
        <v>10951</v>
      </c>
    </row>
    <row r="2" spans="1:23" x14ac:dyDescent="0.25">
      <c r="A2" s="6" t="s">
        <v>10946</v>
      </c>
      <c r="B2" s="7">
        <v>609205.59799999965</v>
      </c>
      <c r="C2" s="7">
        <v>81795.17429999981</v>
      </c>
      <c r="E2" s="13"/>
    </row>
    <row r="3" spans="1:23" x14ac:dyDescent="0.25">
      <c r="A3" s="6" t="s">
        <v>10947</v>
      </c>
      <c r="B3" s="7">
        <v>733215.2551999999</v>
      </c>
      <c r="C3" s="7">
        <v>93439.269600000145</v>
      </c>
      <c r="E3" s="12">
        <f>GETPIVOTDATA("Sum of Sales",$A$1,"Years",2017)/GETPIVOTDATA("Sum of Sales",$A$1,"Years",2016)-1</f>
        <v>0.20355961535337097</v>
      </c>
      <c r="F3" s="12">
        <f>GETPIVOTDATA("Sum of Profit",$A$1,"Years",2017)/GETPIVOTDATA("Sum of Profit",$A$1,"Years",2016)-1</f>
        <v>0.1423567514789239</v>
      </c>
    </row>
    <row r="8" spans="1:23" x14ac:dyDescent="0.25">
      <c r="A8" t="s">
        <v>10965</v>
      </c>
    </row>
    <row r="9" spans="1:23" x14ac:dyDescent="0.25">
      <c r="A9" s="5" t="s">
        <v>10948</v>
      </c>
      <c r="B9" s="5" t="s">
        <v>10952</v>
      </c>
      <c r="E9" s="5" t="s">
        <v>10948</v>
      </c>
      <c r="F9" s="5" t="s">
        <v>10952</v>
      </c>
    </row>
    <row r="10" spans="1:23" x14ac:dyDescent="0.25">
      <c r="B10" t="s">
        <v>10946</v>
      </c>
      <c r="C10" t="s">
        <v>10947</v>
      </c>
      <c r="F10" t="s">
        <v>10946</v>
      </c>
      <c r="G10" t="s">
        <v>10947</v>
      </c>
    </row>
    <row r="12" spans="1:23" x14ac:dyDescent="0.25">
      <c r="A12" s="5" t="s">
        <v>10939</v>
      </c>
      <c r="E12" s="5" t="s">
        <v>10939</v>
      </c>
      <c r="H12" s="5"/>
      <c r="I12" s="5"/>
      <c r="J12" s="5"/>
      <c r="K12" s="5"/>
      <c r="L12" s="5"/>
      <c r="M12" s="5"/>
      <c r="N12" s="5"/>
      <c r="O12" s="5"/>
      <c r="P12" s="5"/>
      <c r="Q12" s="5"/>
      <c r="R12" s="5"/>
      <c r="S12" s="5"/>
      <c r="T12" s="5"/>
      <c r="U12" s="5"/>
      <c r="V12" s="5"/>
      <c r="W12" s="5"/>
    </row>
    <row r="13" spans="1:23" x14ac:dyDescent="0.25">
      <c r="A13" s="6" t="s">
        <v>71</v>
      </c>
      <c r="B13" s="7">
        <v>78962.029999999984</v>
      </c>
      <c r="C13" s="7">
        <v>105340.51600000002</v>
      </c>
      <c r="E13" s="6" t="s">
        <v>265</v>
      </c>
      <c r="F13" s="7">
        <v>54824.09800000002</v>
      </c>
      <c r="G13" s="7">
        <v>86939.600999999995</v>
      </c>
    </row>
    <row r="14" spans="1:23" x14ac:dyDescent="0.25">
      <c r="A14" s="6" t="s">
        <v>35</v>
      </c>
      <c r="B14" s="7">
        <v>83918.64499999996</v>
      </c>
      <c r="C14" s="7">
        <v>95554.352999999988</v>
      </c>
      <c r="E14" s="6" t="s">
        <v>41</v>
      </c>
      <c r="F14" s="7">
        <v>56398.747999999992</v>
      </c>
      <c r="G14" s="7">
        <v>48875.692499999976</v>
      </c>
    </row>
    <row r="15" spans="1:23" x14ac:dyDescent="0.25">
      <c r="A15" s="6" t="s">
        <v>58</v>
      </c>
      <c r="B15" s="7">
        <v>58788.700000000004</v>
      </c>
      <c r="C15" s="7">
        <v>69677.617999999973</v>
      </c>
      <c r="E15" s="6" t="s">
        <v>94</v>
      </c>
      <c r="F15" s="7">
        <v>16158.721999999998</v>
      </c>
      <c r="G15" s="7">
        <v>56990.82</v>
      </c>
    </row>
    <row r="16" spans="1:23" x14ac:dyDescent="0.25">
      <c r="A16" s="6" t="s">
        <v>74</v>
      </c>
      <c r="B16" s="7">
        <v>49683.325000000004</v>
      </c>
      <c r="C16" s="7">
        <v>72788.044999999984</v>
      </c>
      <c r="E16" s="6" t="s">
        <v>145</v>
      </c>
      <c r="F16" s="7">
        <v>30304.938000000002</v>
      </c>
      <c r="G16" s="7">
        <v>41595.501999999964</v>
      </c>
    </row>
    <row r="17" spans="1:41" x14ac:dyDescent="0.25">
      <c r="A17" s="6" t="s">
        <v>55</v>
      </c>
      <c r="B17" s="7">
        <v>60833.200499999992</v>
      </c>
      <c r="C17" s="7">
        <v>60893.54250000004</v>
      </c>
      <c r="E17" s="6" t="s">
        <v>126</v>
      </c>
      <c r="F17" s="7">
        <v>29845.870999999992</v>
      </c>
      <c r="G17" s="7">
        <v>37197.550999999992</v>
      </c>
    </row>
    <row r="18" spans="1:41" x14ac:dyDescent="0.25">
      <c r="A18" s="6" t="s">
        <v>1218</v>
      </c>
      <c r="B18" s="7">
        <v>49599.41</v>
      </c>
      <c r="C18" s="7">
        <v>62899.387999999984</v>
      </c>
      <c r="E18" s="6" t="s">
        <v>881</v>
      </c>
      <c r="F18" s="7">
        <v>21197.32</v>
      </c>
      <c r="G18" s="7">
        <v>12148.885999999997</v>
      </c>
    </row>
    <row r="19" spans="1:41" x14ac:dyDescent="0.25">
      <c r="A19" s="6" t="s">
        <v>160</v>
      </c>
      <c r="B19" s="7">
        <v>41895.853999999999</v>
      </c>
      <c r="C19" s="7">
        <v>59946.232000000011</v>
      </c>
      <c r="E19" s="6" t="s">
        <v>183</v>
      </c>
      <c r="F19" s="7">
        <v>16448.681399999994</v>
      </c>
      <c r="G19" s="7">
        <v>16212.806399999998</v>
      </c>
    </row>
    <row r="20" spans="1:41" x14ac:dyDescent="0.25">
      <c r="A20" s="6" t="s">
        <v>683</v>
      </c>
      <c r="B20" s="7">
        <v>55906.886000000013</v>
      </c>
      <c r="C20" s="7">
        <v>43544.675000000003</v>
      </c>
      <c r="E20" s="6" t="s">
        <v>302</v>
      </c>
      <c r="F20" s="7">
        <v>13067.549999999997</v>
      </c>
      <c r="G20" s="7">
        <v>16245.611000000001</v>
      </c>
    </row>
    <row r="21" spans="1:41" x14ac:dyDescent="0.25">
      <c r="A21" s="6" t="s">
        <v>77</v>
      </c>
      <c r="B21" s="7">
        <v>26050.314999999999</v>
      </c>
      <c r="C21" s="7">
        <v>42926.932000000001</v>
      </c>
      <c r="E21" s="6" t="s">
        <v>496</v>
      </c>
      <c r="F21" s="7">
        <v>9506.4120000000021</v>
      </c>
      <c r="G21" s="7">
        <v>17571.473000000002</v>
      </c>
    </row>
    <row r="22" spans="1:41" x14ac:dyDescent="0.25">
      <c r="A22" s="6" t="s">
        <v>64</v>
      </c>
      <c r="B22" s="7">
        <v>27874.12399999996</v>
      </c>
      <c r="C22" s="7">
        <v>28915.093999999986</v>
      </c>
      <c r="E22" s="6" t="s">
        <v>4276</v>
      </c>
      <c r="F22" s="7">
        <v>18431.34</v>
      </c>
      <c r="G22" s="7">
        <v>5630.51</v>
      </c>
    </row>
    <row r="26" spans="1:41" x14ac:dyDescent="0.25">
      <c r="A26" t="s">
        <v>10964</v>
      </c>
    </row>
    <row r="27" spans="1:41" x14ac:dyDescent="0.25">
      <c r="A27" s="5" t="s">
        <v>10948</v>
      </c>
      <c r="B27" s="5" t="s">
        <v>10952</v>
      </c>
      <c r="E27" s="5" t="s">
        <v>10948</v>
      </c>
      <c r="F27" s="5" t="s">
        <v>10952</v>
      </c>
    </row>
    <row r="28" spans="1:41" x14ac:dyDescent="0.25">
      <c r="B28" t="s">
        <v>10946</v>
      </c>
      <c r="C28" t="s">
        <v>10947</v>
      </c>
      <c r="F28" t="s">
        <v>10946</v>
      </c>
      <c r="G28" t="s">
        <v>10947</v>
      </c>
    </row>
    <row r="30" spans="1:41" x14ac:dyDescent="0.25">
      <c r="A30" s="5" t="s">
        <v>10939</v>
      </c>
      <c r="D30" s="5"/>
      <c r="E30" s="5" t="s">
        <v>10939</v>
      </c>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row>
    <row r="31" spans="1:41" x14ac:dyDescent="0.25">
      <c r="A31" s="6" t="s">
        <v>35</v>
      </c>
      <c r="B31" s="7">
        <v>34446.230999999992</v>
      </c>
      <c r="C31" s="7">
        <v>28368.440999999992</v>
      </c>
      <c r="E31" s="6" t="s">
        <v>265</v>
      </c>
      <c r="F31" s="7">
        <v>15183.775999999994</v>
      </c>
      <c r="G31" s="7">
        <v>23958.750000000004</v>
      </c>
    </row>
    <row r="32" spans="1:41" x14ac:dyDescent="0.25">
      <c r="A32" s="6" t="s">
        <v>71</v>
      </c>
      <c r="B32" s="7">
        <v>22944.921999999999</v>
      </c>
      <c r="C32" s="7">
        <v>26704.436000000009</v>
      </c>
      <c r="E32" s="6" t="s">
        <v>126</v>
      </c>
      <c r="F32" s="7">
        <v>15820.890000000001</v>
      </c>
      <c r="G32" s="7">
        <v>15029.782999999999</v>
      </c>
    </row>
    <row r="33" spans="1:9" x14ac:dyDescent="0.25">
      <c r="A33" s="6" t="s">
        <v>58</v>
      </c>
      <c r="B33" s="7">
        <v>19242.259999999998</v>
      </c>
      <c r="C33" s="7">
        <v>29231.722000000002</v>
      </c>
      <c r="E33" s="6" t="s">
        <v>41</v>
      </c>
      <c r="F33" s="7">
        <v>17594.857999999997</v>
      </c>
      <c r="G33" s="7">
        <v>13144.074000000001</v>
      </c>
    </row>
    <row r="34" spans="1:9" x14ac:dyDescent="0.25">
      <c r="A34" s="6" t="s">
        <v>55</v>
      </c>
      <c r="B34" s="7">
        <v>29427.681499999995</v>
      </c>
      <c r="C34" s="7">
        <v>15766.984000000002</v>
      </c>
      <c r="E34" s="6" t="s">
        <v>94</v>
      </c>
      <c r="F34" s="7">
        <v>3991.6460000000006</v>
      </c>
      <c r="G34" s="7">
        <v>15613.566000000001</v>
      </c>
    </row>
    <row r="35" spans="1:9" x14ac:dyDescent="0.25">
      <c r="A35" s="6" t="s">
        <v>683</v>
      </c>
      <c r="B35" s="7">
        <v>17020.386000000002</v>
      </c>
      <c r="C35" s="7">
        <v>27819.328999999998</v>
      </c>
      <c r="E35" s="6" t="s">
        <v>4276</v>
      </c>
      <c r="F35" s="7">
        <v>18358.140000000003</v>
      </c>
      <c r="G35" s="7"/>
    </row>
    <row r="36" spans="1:9" x14ac:dyDescent="0.25">
      <c r="A36" s="6" t="s">
        <v>160</v>
      </c>
      <c r="B36" s="7">
        <v>12668.638000000001</v>
      </c>
      <c r="C36" s="7">
        <v>24121.370000000006</v>
      </c>
      <c r="E36" s="6" t="s">
        <v>145</v>
      </c>
      <c r="F36" s="7">
        <v>6869.5969999999998</v>
      </c>
      <c r="G36" s="7">
        <v>11247.822000000002</v>
      </c>
    </row>
    <row r="37" spans="1:9" x14ac:dyDescent="0.25">
      <c r="A37" s="6" t="s">
        <v>74</v>
      </c>
      <c r="B37" s="7">
        <v>9719.2069999999967</v>
      </c>
      <c r="C37" s="7">
        <v>25385.095000000005</v>
      </c>
      <c r="E37" s="6" t="s">
        <v>317</v>
      </c>
      <c r="F37" s="7">
        <v>6880.02</v>
      </c>
      <c r="G37" s="7">
        <v>7450.0289999999995</v>
      </c>
    </row>
    <row r="38" spans="1:9" x14ac:dyDescent="0.25">
      <c r="A38" s="6" t="s">
        <v>1218</v>
      </c>
      <c r="B38" s="7">
        <v>22979.826000000001</v>
      </c>
      <c r="C38" s="7">
        <v>9899.82</v>
      </c>
      <c r="E38" s="6" t="s">
        <v>881</v>
      </c>
      <c r="F38" s="7">
        <v>5912.88</v>
      </c>
      <c r="G38" s="7">
        <v>6247.9359999999997</v>
      </c>
    </row>
    <row r="39" spans="1:9" x14ac:dyDescent="0.25">
      <c r="A39" s="6" t="s">
        <v>77</v>
      </c>
      <c r="B39" s="7">
        <v>8396.3020000000015</v>
      </c>
      <c r="C39" s="7">
        <v>18249.628000000001</v>
      </c>
      <c r="E39" s="6" t="s">
        <v>1121</v>
      </c>
      <c r="F39" s="7">
        <v>9834.3060000000005</v>
      </c>
      <c r="G39" s="7">
        <v>1327.316</v>
      </c>
    </row>
    <row r="40" spans="1:9" x14ac:dyDescent="0.25">
      <c r="A40" s="6" t="s">
        <v>32</v>
      </c>
      <c r="B40" s="7">
        <v>7287.2963000000009</v>
      </c>
      <c r="C40" s="7">
        <v>8551.4373999999989</v>
      </c>
      <c r="E40" s="6" t="s">
        <v>2225</v>
      </c>
      <c r="F40" s="7">
        <v>2302.3339999999998</v>
      </c>
      <c r="G40" s="7">
        <v>8382.0019999999986</v>
      </c>
    </row>
    <row r="44" spans="1:9" x14ac:dyDescent="0.25">
      <c r="A44" s="6" t="s">
        <v>10966</v>
      </c>
    </row>
    <row r="45" spans="1:9" x14ac:dyDescent="0.25">
      <c r="A45" s="5" t="s">
        <v>10954</v>
      </c>
      <c r="B45" s="5" t="s">
        <v>10955</v>
      </c>
      <c r="C45" t="s">
        <v>10948</v>
      </c>
      <c r="D45" t="s">
        <v>10953</v>
      </c>
      <c r="H45" t="s">
        <v>17</v>
      </c>
      <c r="I45" t="s">
        <v>10956</v>
      </c>
    </row>
    <row r="46" spans="1:9" x14ac:dyDescent="0.25">
      <c r="A46" t="s">
        <v>10940</v>
      </c>
      <c r="B46" t="s">
        <v>10941</v>
      </c>
      <c r="C46" s="7">
        <v>74447.796000000104</v>
      </c>
      <c r="D46" s="11">
        <v>1028</v>
      </c>
      <c r="F46" t="str">
        <f>A46</f>
        <v>2014</v>
      </c>
      <c r="G46" t="str">
        <f t="shared" ref="G46:H61" si="0">B46</f>
        <v>Qtr1</v>
      </c>
      <c r="H46" s="14">
        <f t="shared" si="0"/>
        <v>74447.796000000104</v>
      </c>
      <c r="I46" s="14">
        <f>H46/D46</f>
        <v>72.420035019455355</v>
      </c>
    </row>
    <row r="47" spans="1:9" x14ac:dyDescent="0.25">
      <c r="B47" t="s">
        <v>10942</v>
      </c>
      <c r="C47" s="7">
        <v>86538.759600000005</v>
      </c>
      <c r="D47" s="11">
        <v>1523</v>
      </c>
      <c r="G47" t="str">
        <f t="shared" si="0"/>
        <v>Qtr2</v>
      </c>
      <c r="H47" s="14">
        <f t="shared" si="0"/>
        <v>86538.759600000005</v>
      </c>
      <c r="I47" s="14">
        <f t="shared" ref="I47:I61" si="1">H47/D47</f>
        <v>56.821247275114906</v>
      </c>
    </row>
    <row r="48" spans="1:9" x14ac:dyDescent="0.25">
      <c r="B48" t="s">
        <v>10943</v>
      </c>
      <c r="C48" s="7">
        <v>143633.21229999998</v>
      </c>
      <c r="D48" s="11">
        <v>2159</v>
      </c>
      <c r="G48" t="str">
        <f t="shared" si="0"/>
        <v>Qtr3</v>
      </c>
      <c r="H48" s="14">
        <f t="shared" si="0"/>
        <v>143633.21229999998</v>
      </c>
      <c r="I48" s="14">
        <f t="shared" si="1"/>
        <v>66.527657387679469</v>
      </c>
    </row>
    <row r="49" spans="1:9" x14ac:dyDescent="0.25">
      <c r="B49" t="s">
        <v>10944</v>
      </c>
      <c r="C49" s="7">
        <v>179627.73020000022</v>
      </c>
      <c r="D49" s="11">
        <v>2871</v>
      </c>
      <c r="G49" t="str">
        <f t="shared" si="0"/>
        <v>Qtr4</v>
      </c>
      <c r="H49" s="14">
        <f t="shared" si="0"/>
        <v>179627.73020000022</v>
      </c>
      <c r="I49" s="14">
        <f t="shared" si="1"/>
        <v>62.566259212817911</v>
      </c>
    </row>
    <row r="50" spans="1:9" x14ac:dyDescent="0.25">
      <c r="A50" t="s">
        <v>10945</v>
      </c>
      <c r="B50" t="s">
        <v>10941</v>
      </c>
      <c r="C50" s="7">
        <v>68851.738599999939</v>
      </c>
      <c r="D50" s="11">
        <v>990</v>
      </c>
      <c r="F50" t="str">
        <f t="shared" ref="F50:F58" si="2">A50</f>
        <v>2015</v>
      </c>
      <c r="G50" t="str">
        <f t="shared" si="0"/>
        <v>Qtr1</v>
      </c>
      <c r="H50" s="14">
        <f t="shared" si="0"/>
        <v>68851.738599999939</v>
      </c>
      <c r="I50" s="14">
        <f t="shared" si="1"/>
        <v>69.547210707070647</v>
      </c>
    </row>
    <row r="51" spans="1:9" x14ac:dyDescent="0.25">
      <c r="B51" t="s">
        <v>10942</v>
      </c>
      <c r="C51" s="7">
        <v>89124.186999999874</v>
      </c>
      <c r="D51" s="11">
        <v>1604</v>
      </c>
      <c r="G51" t="str">
        <f t="shared" si="0"/>
        <v>Qtr2</v>
      </c>
      <c r="H51" s="14">
        <f t="shared" si="0"/>
        <v>89124.186999999874</v>
      </c>
      <c r="I51" s="14">
        <f t="shared" si="1"/>
        <v>55.563707605984959</v>
      </c>
    </row>
    <row r="52" spans="1:9" x14ac:dyDescent="0.25">
      <c r="B52" t="s">
        <v>10943</v>
      </c>
      <c r="C52" s="7">
        <v>130259.57519999996</v>
      </c>
      <c r="D52" s="11">
        <v>2241</v>
      </c>
      <c r="G52" t="str">
        <f t="shared" si="0"/>
        <v>Qtr3</v>
      </c>
      <c r="H52" s="14">
        <f t="shared" si="0"/>
        <v>130259.57519999996</v>
      </c>
      <c r="I52" s="14">
        <f t="shared" si="1"/>
        <v>58.125647121820599</v>
      </c>
    </row>
    <row r="53" spans="1:9" x14ac:dyDescent="0.25">
      <c r="B53" t="s">
        <v>10944</v>
      </c>
      <c r="C53" s="7">
        <v>182297.00819999998</v>
      </c>
      <c r="D53" s="11">
        <v>3144</v>
      </c>
      <c r="G53" t="str">
        <f t="shared" si="0"/>
        <v>Qtr4</v>
      </c>
      <c r="H53" s="14">
        <f t="shared" si="0"/>
        <v>182297.00819999998</v>
      </c>
      <c r="I53" s="14">
        <f t="shared" si="1"/>
        <v>57.982508969465641</v>
      </c>
    </row>
    <row r="54" spans="1:9" x14ac:dyDescent="0.25">
      <c r="A54" t="s">
        <v>10946</v>
      </c>
      <c r="B54" t="s">
        <v>10941</v>
      </c>
      <c r="C54" s="7">
        <v>93237.180999999953</v>
      </c>
      <c r="D54" s="11">
        <v>1243</v>
      </c>
      <c r="F54" t="str">
        <f t="shared" si="2"/>
        <v>2016</v>
      </c>
      <c r="G54" t="str">
        <f t="shared" si="0"/>
        <v>Qtr1</v>
      </c>
      <c r="H54" s="14">
        <f t="shared" si="0"/>
        <v>93237.180999999953</v>
      </c>
      <c r="I54" s="14">
        <f t="shared" si="1"/>
        <v>75.009799678197865</v>
      </c>
    </row>
    <row r="55" spans="1:9" x14ac:dyDescent="0.25">
      <c r="B55" t="s">
        <v>10942</v>
      </c>
      <c r="C55" s="7">
        <v>136082.30100000001</v>
      </c>
      <c r="D55" s="11">
        <v>2240</v>
      </c>
      <c r="G55" t="str">
        <f t="shared" si="0"/>
        <v>Qtr2</v>
      </c>
      <c r="H55" s="14">
        <f t="shared" si="0"/>
        <v>136082.30100000001</v>
      </c>
      <c r="I55" s="14">
        <f t="shared" si="1"/>
        <v>60.75102723214286</v>
      </c>
    </row>
    <row r="56" spans="1:9" x14ac:dyDescent="0.25">
      <c r="B56" t="s">
        <v>10943</v>
      </c>
      <c r="C56" s="7">
        <v>143787.36219999992</v>
      </c>
      <c r="D56" s="11">
        <v>2767</v>
      </c>
      <c r="G56" t="str">
        <f t="shared" si="0"/>
        <v>Qtr3</v>
      </c>
      <c r="H56" s="14">
        <f t="shared" si="0"/>
        <v>143787.36219999992</v>
      </c>
      <c r="I56" s="14">
        <f t="shared" si="1"/>
        <v>51.965074882544243</v>
      </c>
    </row>
    <row r="57" spans="1:9" x14ac:dyDescent="0.25">
      <c r="B57" t="s">
        <v>10944</v>
      </c>
      <c r="C57" s="7">
        <v>236098.75379999995</v>
      </c>
      <c r="D57" s="11">
        <v>3587</v>
      </c>
      <c r="G57" t="str">
        <f t="shared" si="0"/>
        <v>Qtr4</v>
      </c>
      <c r="H57" s="14">
        <f t="shared" si="0"/>
        <v>236098.75379999995</v>
      </c>
      <c r="I57" s="14">
        <f t="shared" si="1"/>
        <v>65.820672930025083</v>
      </c>
    </row>
    <row r="58" spans="1:9" x14ac:dyDescent="0.25">
      <c r="A58" t="s">
        <v>10947</v>
      </c>
      <c r="B58" t="s">
        <v>10941</v>
      </c>
      <c r="C58" s="7">
        <v>123144.86019999994</v>
      </c>
      <c r="D58" s="11">
        <v>1845</v>
      </c>
      <c r="F58" t="str">
        <f t="shared" si="2"/>
        <v>2017</v>
      </c>
      <c r="G58" t="str">
        <f t="shared" si="0"/>
        <v>Qtr1</v>
      </c>
      <c r="H58" s="14">
        <f t="shared" si="0"/>
        <v>123144.86019999994</v>
      </c>
      <c r="I58" s="14">
        <f t="shared" si="1"/>
        <v>66.745181680216774</v>
      </c>
    </row>
    <row r="59" spans="1:9" x14ac:dyDescent="0.25">
      <c r="B59" t="s">
        <v>10942</v>
      </c>
      <c r="C59" s="7">
        <v>133764.37199999994</v>
      </c>
      <c r="D59" s="11">
        <v>2551</v>
      </c>
      <c r="G59" t="str">
        <f t="shared" si="0"/>
        <v>Qtr2</v>
      </c>
      <c r="H59" s="14">
        <f t="shared" si="0"/>
        <v>133764.37199999994</v>
      </c>
      <c r="I59" s="14">
        <f t="shared" si="1"/>
        <v>52.43605331242648</v>
      </c>
    </row>
    <row r="60" spans="1:9" x14ac:dyDescent="0.25">
      <c r="B60" t="s">
        <v>10943</v>
      </c>
      <c r="C60" s="7">
        <v>196251.95600000018</v>
      </c>
      <c r="D60" s="11">
        <v>3384</v>
      </c>
      <c r="G60" t="str">
        <f t="shared" si="0"/>
        <v>Qtr3</v>
      </c>
      <c r="H60" s="14">
        <f t="shared" si="0"/>
        <v>196251.95600000018</v>
      </c>
      <c r="I60" s="14">
        <f t="shared" si="1"/>
        <v>57.99407683215135</v>
      </c>
    </row>
    <row r="61" spans="1:9" x14ac:dyDescent="0.25">
      <c r="B61" t="s">
        <v>10944</v>
      </c>
      <c r="C61" s="7">
        <v>280054.06699999998</v>
      </c>
      <c r="D61" s="11">
        <v>4696</v>
      </c>
      <c r="G61" t="str">
        <f t="shared" si="0"/>
        <v>Qtr4</v>
      </c>
      <c r="H61" s="14">
        <f t="shared" si="0"/>
        <v>280054.06699999998</v>
      </c>
      <c r="I61" s="14">
        <f t="shared" si="1"/>
        <v>59.636726362862007</v>
      </c>
    </row>
    <row r="64" spans="1:9" x14ac:dyDescent="0.25">
      <c r="A64" t="s">
        <v>10967</v>
      </c>
      <c r="D64" t="s">
        <v>10957</v>
      </c>
      <c r="G64">
        <v>1</v>
      </c>
    </row>
    <row r="65" spans="1:5" x14ac:dyDescent="0.25">
      <c r="A65" s="5" t="s">
        <v>10</v>
      </c>
      <c r="B65" t="s">
        <v>10948</v>
      </c>
      <c r="D65" t="s">
        <v>10</v>
      </c>
      <c r="E65" t="s">
        <v>17</v>
      </c>
    </row>
    <row r="66" spans="1:5" x14ac:dyDescent="0.25">
      <c r="A66" t="s">
        <v>42</v>
      </c>
      <c r="B66" s="7">
        <v>457687.63150000101</v>
      </c>
      <c r="D66" t="str">
        <f t="shared" ref="D66:D97" si="3">A66</f>
        <v>California</v>
      </c>
      <c r="E66" s="15">
        <f t="shared" ref="E66:E97" si="4">B66</f>
        <v>457687.63150000101</v>
      </c>
    </row>
    <row r="67" spans="1:5" x14ac:dyDescent="0.25">
      <c r="A67" t="s">
        <v>266</v>
      </c>
      <c r="B67" s="7">
        <v>310876.27099999978</v>
      </c>
      <c r="D67" t="str">
        <f t="shared" si="3"/>
        <v>New York</v>
      </c>
      <c r="E67" s="15">
        <f t="shared" si="4"/>
        <v>310876.27099999978</v>
      </c>
    </row>
    <row r="68" spans="1:5" x14ac:dyDescent="0.25">
      <c r="A68" t="s">
        <v>103</v>
      </c>
      <c r="B68" s="7">
        <v>170188.04580000002</v>
      </c>
      <c r="D68" t="str">
        <f t="shared" si="3"/>
        <v>Texas</v>
      </c>
      <c r="E68" s="15">
        <f t="shared" si="4"/>
        <v>170188.04580000002</v>
      </c>
    </row>
    <row r="69" spans="1:5" x14ac:dyDescent="0.25">
      <c r="A69" t="s">
        <v>95</v>
      </c>
      <c r="B69" s="7">
        <v>138641.26999999993</v>
      </c>
      <c r="D69" t="str">
        <f t="shared" si="3"/>
        <v>Washington</v>
      </c>
      <c r="E69" s="15">
        <f t="shared" si="4"/>
        <v>138641.26999999993</v>
      </c>
    </row>
    <row r="70" spans="1:5" x14ac:dyDescent="0.25">
      <c r="A70" t="s">
        <v>146</v>
      </c>
      <c r="B70" s="7">
        <v>116511.91400000003</v>
      </c>
      <c r="D70" t="str">
        <f t="shared" si="3"/>
        <v>Pennsylvania</v>
      </c>
      <c r="E70" s="15">
        <f t="shared" si="4"/>
        <v>116511.91400000003</v>
      </c>
    </row>
    <row r="71" spans="1:5" x14ac:dyDescent="0.25">
      <c r="A71" t="s">
        <v>53</v>
      </c>
      <c r="B71" s="7">
        <v>89473.707999999999</v>
      </c>
      <c r="D71" t="str">
        <f t="shared" si="3"/>
        <v>Florida</v>
      </c>
      <c r="E71" s="15">
        <f t="shared" si="4"/>
        <v>89473.707999999999</v>
      </c>
    </row>
    <row r="72" spans="1:5" x14ac:dyDescent="0.25">
      <c r="A72" t="s">
        <v>210</v>
      </c>
      <c r="B72" s="7">
        <v>80166.100999999864</v>
      </c>
      <c r="D72" t="str">
        <f t="shared" si="3"/>
        <v>Illinois</v>
      </c>
      <c r="E72" s="15">
        <f t="shared" si="4"/>
        <v>80166.100999999864</v>
      </c>
    </row>
    <row r="73" spans="1:5" x14ac:dyDescent="0.25">
      <c r="A73" t="s">
        <v>497</v>
      </c>
      <c r="B73" s="7">
        <v>78258.135999999926</v>
      </c>
      <c r="D73" t="str">
        <f t="shared" si="3"/>
        <v>Ohio</v>
      </c>
      <c r="E73" s="15">
        <f t="shared" si="4"/>
        <v>78258.135999999926</v>
      </c>
    </row>
    <row r="74" spans="1:5" x14ac:dyDescent="0.25">
      <c r="A74" t="s">
        <v>237</v>
      </c>
      <c r="B74" s="7">
        <v>76269.614000000016</v>
      </c>
      <c r="D74" t="str">
        <f t="shared" si="3"/>
        <v>Michigan</v>
      </c>
      <c r="E74" s="15">
        <f t="shared" si="4"/>
        <v>76269.614000000016</v>
      </c>
    </row>
    <row r="75" spans="1:5" x14ac:dyDescent="0.25">
      <c r="A75" t="s">
        <v>318</v>
      </c>
      <c r="B75" s="7">
        <v>70636.719999999987</v>
      </c>
      <c r="D75" t="str">
        <f t="shared" si="3"/>
        <v>Virginia</v>
      </c>
      <c r="E75" s="15">
        <f t="shared" si="4"/>
        <v>70636.719999999987</v>
      </c>
    </row>
    <row r="76" spans="1:5" x14ac:dyDescent="0.25">
      <c r="A76" t="s">
        <v>87</v>
      </c>
      <c r="B76" s="7">
        <v>55603.163999999968</v>
      </c>
      <c r="D76" t="str">
        <f t="shared" si="3"/>
        <v>North Carolina</v>
      </c>
      <c r="E76" s="15">
        <f t="shared" si="4"/>
        <v>55603.163999999968</v>
      </c>
    </row>
    <row r="77" spans="1:5" x14ac:dyDescent="0.25">
      <c r="A77" t="s">
        <v>253</v>
      </c>
      <c r="B77" s="7">
        <v>53555.360000000001</v>
      </c>
      <c r="D77" t="str">
        <f t="shared" si="3"/>
        <v>Indiana</v>
      </c>
      <c r="E77" s="15">
        <f t="shared" si="4"/>
        <v>53555.360000000001</v>
      </c>
    </row>
    <row r="78" spans="1:5" x14ac:dyDescent="0.25">
      <c r="A78" t="s">
        <v>1274</v>
      </c>
      <c r="B78" s="7">
        <v>49095.840000000004</v>
      </c>
      <c r="D78" t="str">
        <f t="shared" si="3"/>
        <v>Georgia</v>
      </c>
      <c r="E78" s="15">
        <f t="shared" si="4"/>
        <v>49095.840000000004</v>
      </c>
    </row>
    <row r="79" spans="1:5" x14ac:dyDescent="0.25">
      <c r="A79" t="s">
        <v>28</v>
      </c>
      <c r="B79" s="7">
        <v>36591.749999999971</v>
      </c>
      <c r="D79" t="str">
        <f t="shared" si="3"/>
        <v>Kentucky</v>
      </c>
      <c r="E79" s="15">
        <f t="shared" si="4"/>
        <v>36591.749999999971</v>
      </c>
    </row>
    <row r="80" spans="1:5" x14ac:dyDescent="0.25">
      <c r="A80" t="s">
        <v>789</v>
      </c>
      <c r="B80" s="7">
        <v>35764.312000000013</v>
      </c>
      <c r="D80" t="str">
        <f t="shared" si="3"/>
        <v>New Jersey</v>
      </c>
      <c r="E80" s="15">
        <f t="shared" si="4"/>
        <v>35764.312000000013</v>
      </c>
    </row>
    <row r="81" spans="1:5" x14ac:dyDescent="0.25">
      <c r="A81" t="s">
        <v>309</v>
      </c>
      <c r="B81" s="7">
        <v>35282.000999999997</v>
      </c>
      <c r="D81" t="str">
        <f t="shared" si="3"/>
        <v>Arizona</v>
      </c>
      <c r="E81" s="15">
        <f t="shared" si="4"/>
        <v>35282.000999999997</v>
      </c>
    </row>
    <row r="82" spans="1:5" x14ac:dyDescent="0.25">
      <c r="A82" t="s">
        <v>113</v>
      </c>
      <c r="B82" s="7">
        <v>32114.610000000019</v>
      </c>
      <c r="D82" t="str">
        <f t="shared" si="3"/>
        <v>Wisconsin</v>
      </c>
      <c r="E82" s="15">
        <f t="shared" si="4"/>
        <v>32114.610000000019</v>
      </c>
    </row>
    <row r="83" spans="1:5" x14ac:dyDescent="0.25">
      <c r="A83" t="s">
        <v>456</v>
      </c>
      <c r="B83" s="7">
        <v>32108.117999999995</v>
      </c>
      <c r="D83" t="str">
        <f t="shared" si="3"/>
        <v>Colorado</v>
      </c>
      <c r="E83" s="15">
        <f t="shared" si="4"/>
        <v>32108.117999999995</v>
      </c>
    </row>
    <row r="84" spans="1:5" x14ac:dyDescent="0.25">
      <c r="A84" t="s">
        <v>334</v>
      </c>
      <c r="B84" s="7">
        <v>30661.872999999981</v>
      </c>
      <c r="D84" t="str">
        <f t="shared" si="3"/>
        <v>Tennessee</v>
      </c>
      <c r="E84" s="15">
        <f t="shared" si="4"/>
        <v>30661.872999999981</v>
      </c>
    </row>
    <row r="85" spans="1:5" x14ac:dyDescent="0.25">
      <c r="A85" t="s">
        <v>228</v>
      </c>
      <c r="B85" s="7">
        <v>29863.149999999994</v>
      </c>
      <c r="D85" t="str">
        <f t="shared" si="3"/>
        <v>Minnesota</v>
      </c>
      <c r="E85" s="15">
        <f t="shared" si="4"/>
        <v>29863.149999999994</v>
      </c>
    </row>
    <row r="86" spans="1:5" x14ac:dyDescent="0.25">
      <c r="A86" t="s">
        <v>1247</v>
      </c>
      <c r="B86" s="7">
        <v>28634.433999999994</v>
      </c>
      <c r="D86" t="str">
        <f t="shared" si="3"/>
        <v>Massachusetts</v>
      </c>
      <c r="E86" s="15">
        <f t="shared" si="4"/>
        <v>28634.433999999994</v>
      </c>
    </row>
    <row r="87" spans="1:5" x14ac:dyDescent="0.25">
      <c r="A87" t="s">
        <v>244</v>
      </c>
      <c r="B87" s="7">
        <v>27451.068999999992</v>
      </c>
      <c r="D87" t="str">
        <f t="shared" si="3"/>
        <v>Delaware</v>
      </c>
      <c r="E87" s="15">
        <f t="shared" si="4"/>
        <v>27451.068999999992</v>
      </c>
    </row>
    <row r="88" spans="1:5" x14ac:dyDescent="0.25">
      <c r="A88" t="s">
        <v>2741</v>
      </c>
      <c r="B88" s="7">
        <v>23705.523000000001</v>
      </c>
      <c r="D88" t="str">
        <f t="shared" si="3"/>
        <v>Maryland</v>
      </c>
      <c r="E88" s="15">
        <f t="shared" si="4"/>
        <v>23705.523000000001</v>
      </c>
    </row>
    <row r="89" spans="1:5" x14ac:dyDescent="0.25">
      <c r="A89" t="s">
        <v>1402</v>
      </c>
      <c r="B89" s="7">
        <v>22627.955999999995</v>
      </c>
      <c r="D89" t="str">
        <f t="shared" si="3"/>
        <v>Rhode Island</v>
      </c>
      <c r="E89" s="15">
        <f t="shared" si="4"/>
        <v>22627.955999999995</v>
      </c>
    </row>
    <row r="90" spans="1:5" x14ac:dyDescent="0.25">
      <c r="A90" t="s">
        <v>596</v>
      </c>
      <c r="B90" s="7">
        <v>22205.149999999998</v>
      </c>
      <c r="D90" t="str">
        <f t="shared" si="3"/>
        <v>Missouri</v>
      </c>
      <c r="E90" s="15">
        <f t="shared" si="4"/>
        <v>22205.149999999998</v>
      </c>
    </row>
    <row r="91" spans="1:5" x14ac:dyDescent="0.25">
      <c r="A91" t="s">
        <v>649</v>
      </c>
      <c r="B91" s="7">
        <v>19683.39</v>
      </c>
      <c r="D91" t="str">
        <f t="shared" si="3"/>
        <v>Oklahoma</v>
      </c>
      <c r="E91" s="15">
        <f t="shared" si="4"/>
        <v>19683.39</v>
      </c>
    </row>
    <row r="92" spans="1:5" x14ac:dyDescent="0.25">
      <c r="A92" t="s">
        <v>357</v>
      </c>
      <c r="B92" s="7">
        <v>19510.639999999992</v>
      </c>
      <c r="D92" t="str">
        <f t="shared" si="3"/>
        <v>Alabama</v>
      </c>
      <c r="E92" s="15">
        <f t="shared" si="4"/>
        <v>19510.639999999992</v>
      </c>
    </row>
    <row r="93" spans="1:5" x14ac:dyDescent="0.25">
      <c r="A93" t="s">
        <v>419</v>
      </c>
      <c r="B93" s="7">
        <v>17431.149999999991</v>
      </c>
      <c r="D93" t="str">
        <f t="shared" si="3"/>
        <v>Oregon</v>
      </c>
      <c r="E93" s="15">
        <f t="shared" si="4"/>
        <v>17431.149999999991</v>
      </c>
    </row>
    <row r="94" spans="1:5" x14ac:dyDescent="0.25">
      <c r="A94" t="s">
        <v>1395</v>
      </c>
      <c r="B94" s="7">
        <v>16729.101999999999</v>
      </c>
      <c r="D94" t="str">
        <f t="shared" si="3"/>
        <v>Nevada</v>
      </c>
      <c r="E94" s="15">
        <f t="shared" si="4"/>
        <v>16729.101999999999</v>
      </c>
    </row>
    <row r="95" spans="1:5" x14ac:dyDescent="0.25">
      <c r="A95" t="s">
        <v>748</v>
      </c>
      <c r="B95" s="7">
        <v>13384.356999999996</v>
      </c>
      <c r="D95" t="str">
        <f t="shared" si="3"/>
        <v>Connecticut</v>
      </c>
      <c r="E95" s="15">
        <f t="shared" si="4"/>
        <v>13384.356999999996</v>
      </c>
    </row>
    <row r="96" spans="1:5" x14ac:dyDescent="0.25">
      <c r="A96" t="s">
        <v>1711</v>
      </c>
      <c r="B96" s="7">
        <v>11678.129999999997</v>
      </c>
      <c r="D96" t="str">
        <f t="shared" si="3"/>
        <v>Arkansas</v>
      </c>
      <c r="E96" s="15">
        <f t="shared" si="4"/>
        <v>11678.129999999997</v>
      </c>
    </row>
    <row r="97" spans="1:5" x14ac:dyDescent="0.25">
      <c r="A97" t="s">
        <v>120</v>
      </c>
      <c r="B97" s="7">
        <v>11220.055999999999</v>
      </c>
      <c r="D97" t="str">
        <f t="shared" si="3"/>
        <v>Utah</v>
      </c>
      <c r="E97" s="15">
        <f t="shared" si="4"/>
        <v>11220.055999999999</v>
      </c>
    </row>
    <row r="98" spans="1:5" x14ac:dyDescent="0.25">
      <c r="A98" t="s">
        <v>1491</v>
      </c>
      <c r="B98" s="7">
        <v>10771.34</v>
      </c>
      <c r="D98" t="str">
        <f t="shared" ref="D98:D115" si="5">A98</f>
        <v>Mississippi</v>
      </c>
      <c r="E98" s="15">
        <f t="shared" ref="E98:E115" si="6">B98</f>
        <v>10771.34</v>
      </c>
    </row>
    <row r="99" spans="1:5" x14ac:dyDescent="0.25">
      <c r="A99" t="s">
        <v>737</v>
      </c>
      <c r="B99" s="7">
        <v>9217.0299999999988</v>
      </c>
      <c r="D99" t="str">
        <f t="shared" si="5"/>
        <v>Louisiana</v>
      </c>
      <c r="E99" s="15">
        <f t="shared" si="6"/>
        <v>9217.0299999999988</v>
      </c>
    </row>
    <row r="100" spans="1:5" x14ac:dyDescent="0.25">
      <c r="A100" t="s">
        <v>5211</v>
      </c>
      <c r="B100" s="7">
        <v>8929.369999999999</v>
      </c>
      <c r="D100" t="str">
        <f t="shared" si="5"/>
        <v>Vermont</v>
      </c>
      <c r="E100" s="15">
        <f t="shared" si="6"/>
        <v>8929.369999999999</v>
      </c>
    </row>
    <row r="101" spans="1:5" x14ac:dyDescent="0.25">
      <c r="A101" t="s">
        <v>382</v>
      </c>
      <c r="B101" s="7">
        <v>8481.7099999999991</v>
      </c>
      <c r="D101" t="str">
        <f t="shared" si="5"/>
        <v>South Carolina</v>
      </c>
      <c r="E101" s="15">
        <f t="shared" si="6"/>
        <v>8481.7099999999991</v>
      </c>
    </row>
    <row r="102" spans="1:5" x14ac:dyDescent="0.25">
      <c r="A102" t="s">
        <v>137</v>
      </c>
      <c r="B102" s="7">
        <v>7464.9299999999985</v>
      </c>
      <c r="D102" t="str">
        <f t="shared" si="5"/>
        <v>Nebraska</v>
      </c>
      <c r="E102" s="15">
        <f t="shared" si="6"/>
        <v>7464.9299999999985</v>
      </c>
    </row>
    <row r="103" spans="1:5" x14ac:dyDescent="0.25">
      <c r="A103" t="s">
        <v>2700</v>
      </c>
      <c r="B103" s="7">
        <v>7292.5239999999994</v>
      </c>
      <c r="D103" t="str">
        <f t="shared" si="5"/>
        <v>New Hampshire</v>
      </c>
      <c r="E103" s="15">
        <f t="shared" si="6"/>
        <v>7292.5239999999994</v>
      </c>
    </row>
    <row r="104" spans="1:5" x14ac:dyDescent="0.25">
      <c r="A104" t="s">
        <v>1766</v>
      </c>
      <c r="B104" s="7">
        <v>5589.3519999999971</v>
      </c>
      <c r="D104" t="str">
        <f t="shared" si="5"/>
        <v>Montana</v>
      </c>
      <c r="E104" s="15">
        <f t="shared" si="6"/>
        <v>5589.3519999999971</v>
      </c>
    </row>
    <row r="105" spans="1:5" x14ac:dyDescent="0.25">
      <c r="A105" t="s">
        <v>668</v>
      </c>
      <c r="B105" s="7">
        <v>4783.521999999999</v>
      </c>
      <c r="D105" t="str">
        <f t="shared" si="5"/>
        <v>New Mexico</v>
      </c>
      <c r="E105" s="15">
        <f t="shared" si="6"/>
        <v>4783.521999999999</v>
      </c>
    </row>
    <row r="106" spans="1:5" x14ac:dyDescent="0.25">
      <c r="A106" t="s">
        <v>488</v>
      </c>
      <c r="B106" s="7">
        <v>4579.7599999999993</v>
      </c>
      <c r="D106" t="str">
        <f t="shared" si="5"/>
        <v>Iowa</v>
      </c>
      <c r="E106" s="15">
        <f t="shared" si="6"/>
        <v>4579.7599999999993</v>
      </c>
    </row>
    <row r="107" spans="1:5" x14ac:dyDescent="0.25">
      <c r="A107" t="s">
        <v>6267</v>
      </c>
      <c r="B107" s="7">
        <v>4382.4860000000017</v>
      </c>
      <c r="D107" t="str">
        <f t="shared" si="5"/>
        <v>Idaho</v>
      </c>
      <c r="E107" s="15">
        <f t="shared" si="6"/>
        <v>4382.4860000000017</v>
      </c>
    </row>
    <row r="108" spans="1:5" x14ac:dyDescent="0.25">
      <c r="A108" t="s">
        <v>4538</v>
      </c>
      <c r="B108" s="7">
        <v>2914.31</v>
      </c>
      <c r="D108" t="str">
        <f t="shared" si="5"/>
        <v>Kansas</v>
      </c>
      <c r="E108" s="15">
        <f t="shared" si="6"/>
        <v>2914.31</v>
      </c>
    </row>
    <row r="109" spans="1:5" x14ac:dyDescent="0.25">
      <c r="A109" t="s">
        <v>3040</v>
      </c>
      <c r="B109" s="7">
        <v>2865.0199999999995</v>
      </c>
      <c r="D109" t="str">
        <f t="shared" si="5"/>
        <v>District of Columbia</v>
      </c>
      <c r="E109" s="15">
        <f t="shared" si="6"/>
        <v>2865.0199999999995</v>
      </c>
    </row>
    <row r="110" spans="1:5" x14ac:dyDescent="0.25">
      <c r="A110" t="s">
        <v>8549</v>
      </c>
      <c r="B110" s="7">
        <v>1603.136</v>
      </c>
      <c r="D110" t="str">
        <f t="shared" si="5"/>
        <v>Wyoming</v>
      </c>
      <c r="E110" s="15">
        <f t="shared" si="6"/>
        <v>1603.136</v>
      </c>
    </row>
    <row r="111" spans="1:5" x14ac:dyDescent="0.25">
      <c r="A111" t="s">
        <v>5333</v>
      </c>
      <c r="B111" s="7">
        <v>1315.5600000000002</v>
      </c>
      <c r="D111" t="str">
        <f t="shared" si="5"/>
        <v>South Dakota</v>
      </c>
      <c r="E111" s="15">
        <f t="shared" si="6"/>
        <v>1315.5600000000002</v>
      </c>
    </row>
    <row r="112" spans="1:5" x14ac:dyDescent="0.25">
      <c r="A112" t="s">
        <v>5242</v>
      </c>
      <c r="B112" s="7">
        <v>1270.5300000000002</v>
      </c>
      <c r="D112" t="str">
        <f t="shared" si="5"/>
        <v>Maine</v>
      </c>
      <c r="E112" s="15">
        <f t="shared" si="6"/>
        <v>1270.5300000000002</v>
      </c>
    </row>
    <row r="113" spans="1:5" x14ac:dyDescent="0.25">
      <c r="A113" t="s">
        <v>9733</v>
      </c>
      <c r="B113" s="7">
        <v>1209.8240000000001</v>
      </c>
      <c r="D113" t="str">
        <f t="shared" si="5"/>
        <v>West Virginia</v>
      </c>
      <c r="E113" s="15">
        <f t="shared" si="6"/>
        <v>1209.8240000000001</v>
      </c>
    </row>
    <row r="114" spans="1:5" x14ac:dyDescent="0.25">
      <c r="A114" t="s">
        <v>7456</v>
      </c>
      <c r="B114" s="7">
        <v>919.91</v>
      </c>
      <c r="D114" t="str">
        <f t="shared" si="5"/>
        <v>North Dakota</v>
      </c>
      <c r="E114" s="15">
        <f t="shared" si="6"/>
        <v>919.91</v>
      </c>
    </row>
    <row r="115" spans="1:5" x14ac:dyDescent="0.25">
      <c r="D115">
        <f t="shared" si="5"/>
        <v>0</v>
      </c>
      <c r="E115" s="15">
        <f t="shared" si="6"/>
        <v>0</v>
      </c>
    </row>
  </sheetData>
  <pageMargins left="0.7" right="0.7" top="0.75" bottom="0.75" header="0.3" footer="0.3"/>
  <pageSetup paperSize="9" orientation="portrait" horizontalDpi="300" verticalDpi="0" copies="0"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D6516-C7DC-4905-8083-8B963B31AF7F}">
  <dimension ref="B2:Z43"/>
  <sheetViews>
    <sheetView showGridLines="0" tabSelected="1" topLeftCell="C1" zoomScale="80" zoomScaleNormal="80" workbookViewId="0">
      <selection activeCell="AH10" sqref="AH10"/>
    </sheetView>
  </sheetViews>
  <sheetFormatPr defaultRowHeight="15" x14ac:dyDescent="0.25"/>
  <cols>
    <col min="3" max="3" width="12.85546875" customWidth="1"/>
    <col min="4" max="4" width="12.85546875" bestFit="1" customWidth="1"/>
    <col min="5" max="5" width="11.28515625" customWidth="1"/>
    <col min="6" max="6" width="13.140625" customWidth="1"/>
    <col min="8" max="8" width="12.85546875" customWidth="1"/>
    <col min="9" max="9" width="12.85546875" bestFit="1" customWidth="1"/>
    <col min="10" max="10" width="11.28515625" customWidth="1"/>
    <col min="11" max="11" width="9.7109375" bestFit="1" customWidth="1"/>
    <col min="13" max="13" width="12.85546875" customWidth="1"/>
    <col min="14" max="14" width="13.85546875" bestFit="1" customWidth="1"/>
    <col min="15" max="15" width="11.28515625" customWidth="1"/>
    <col min="16" max="16" width="10.140625" customWidth="1"/>
    <col min="17" max="17" width="11.28515625" customWidth="1"/>
    <col min="18" max="18" width="12.85546875" customWidth="1"/>
    <col min="19" max="19" width="12.85546875" bestFit="1" customWidth="1"/>
    <col min="20" max="20" width="11.28515625" customWidth="1"/>
    <col min="21" max="21" width="10.42578125" customWidth="1"/>
    <col min="23" max="23" width="11.28515625" customWidth="1"/>
  </cols>
  <sheetData>
    <row r="2" spans="2:25" x14ac:dyDescent="0.25">
      <c r="B2" s="9"/>
      <c r="C2" s="9"/>
      <c r="I2" s="2"/>
      <c r="J2" s="3"/>
      <c r="K2" s="3" t="s">
        <v>10960</v>
      </c>
      <c r="L2" s="3"/>
      <c r="M2" s="3"/>
      <c r="N2" s="3"/>
      <c r="O2" s="4"/>
      <c r="S2" s="2"/>
      <c r="T2" s="3"/>
      <c r="U2" s="3" t="s">
        <v>10959</v>
      </c>
      <c r="V2" s="3"/>
      <c r="W2" s="3"/>
      <c r="X2" s="3"/>
      <c r="Y2" s="9"/>
    </row>
    <row r="3" spans="2:25" x14ac:dyDescent="0.25">
      <c r="B3" s="9"/>
      <c r="C3" s="9"/>
    </row>
    <row r="4" spans="2:25" x14ac:dyDescent="0.25">
      <c r="B4" s="9"/>
      <c r="C4" s="9"/>
    </row>
    <row r="6" spans="2:25" x14ac:dyDescent="0.25">
      <c r="C6" s="9"/>
      <c r="D6" s="9"/>
      <c r="E6" s="9"/>
      <c r="F6" s="16"/>
      <c r="G6" s="9"/>
      <c r="H6" s="9"/>
      <c r="I6" s="9"/>
      <c r="K6" s="9"/>
      <c r="L6" s="9"/>
      <c r="M6" s="9"/>
      <c r="O6" s="9"/>
      <c r="P6" s="9"/>
      <c r="Q6" s="9"/>
      <c r="S6" s="9"/>
      <c r="T6" s="9"/>
      <c r="U6" s="9"/>
      <c r="W6" s="9"/>
      <c r="X6" s="9"/>
      <c r="Y6" s="9"/>
    </row>
    <row r="7" spans="2:25" x14ac:dyDescent="0.25">
      <c r="C7" s="9"/>
      <c r="D7" s="9"/>
      <c r="E7" s="9"/>
      <c r="G7" s="9"/>
      <c r="H7" s="9"/>
      <c r="I7" s="9"/>
      <c r="K7" s="9"/>
      <c r="L7" s="9"/>
      <c r="M7" s="9"/>
      <c r="O7" s="9"/>
      <c r="P7" s="9"/>
      <c r="Q7" s="9"/>
      <c r="S7" s="9"/>
      <c r="T7" s="9"/>
      <c r="U7" s="9"/>
      <c r="W7" s="9"/>
      <c r="X7" s="9"/>
      <c r="Y7" s="9"/>
    </row>
    <row r="8" spans="2:25" x14ac:dyDescent="0.25">
      <c r="C8" s="9"/>
      <c r="D8" s="9"/>
      <c r="E8" s="9"/>
      <c r="G8" s="9"/>
      <c r="H8" s="9"/>
      <c r="I8" s="9"/>
      <c r="K8" s="9"/>
      <c r="L8" s="9"/>
      <c r="M8" s="9"/>
      <c r="O8" s="9"/>
      <c r="P8" s="9"/>
      <c r="Q8" s="9"/>
      <c r="S8" s="9"/>
      <c r="T8" s="9"/>
      <c r="U8" s="9"/>
      <c r="W8" s="9"/>
      <c r="X8" s="9"/>
      <c r="Y8" s="9"/>
    </row>
    <row r="9" spans="2:25" x14ac:dyDescent="0.25">
      <c r="C9" s="9"/>
      <c r="D9" s="9"/>
      <c r="E9" s="9"/>
      <c r="G9" s="9"/>
      <c r="H9" s="9"/>
      <c r="I9" s="9"/>
      <c r="K9" s="9"/>
      <c r="L9" s="9"/>
      <c r="M9" s="9"/>
      <c r="O9" s="9"/>
      <c r="P9" s="9"/>
      <c r="Q9" s="9"/>
      <c r="S9" s="9"/>
      <c r="T9" s="9"/>
      <c r="U9" s="9"/>
      <c r="W9" s="9"/>
      <c r="X9" s="9"/>
      <c r="Y9" s="9"/>
    </row>
    <row r="10" spans="2:25" ht="25.5" customHeight="1" x14ac:dyDescent="0.25"/>
    <row r="11" spans="2:25" ht="45" customHeight="1" x14ac:dyDescent="0.25"/>
    <row r="12" spans="2:25" ht="27" customHeight="1" x14ac:dyDescent="0.25">
      <c r="C12" s="2"/>
      <c r="D12" s="3"/>
      <c r="E12" s="3" t="s">
        <v>10960</v>
      </c>
      <c r="F12" s="3"/>
      <c r="G12" s="3"/>
      <c r="H12" s="3"/>
      <c r="I12" s="4"/>
      <c r="O12" s="9"/>
      <c r="P12" s="9"/>
      <c r="Q12" s="9"/>
      <c r="R12" s="9"/>
      <c r="S12" s="9"/>
      <c r="T12" s="9"/>
      <c r="U12" s="9"/>
    </row>
    <row r="14" spans="2:25" x14ac:dyDescent="0.25">
      <c r="C14" s="17" t="s">
        <v>10968</v>
      </c>
      <c r="D14" s="21">
        <v>2017</v>
      </c>
      <c r="E14" s="20">
        <v>2016</v>
      </c>
      <c r="F14" s="19"/>
      <c r="G14" s="9"/>
      <c r="H14" s="17" t="s">
        <v>10968</v>
      </c>
      <c r="I14" s="21">
        <v>2017</v>
      </c>
      <c r="J14" s="19">
        <v>2016</v>
      </c>
      <c r="K14" s="19"/>
      <c r="M14" s="17" t="s">
        <v>10968</v>
      </c>
      <c r="N14" s="21">
        <v>2017</v>
      </c>
      <c r="O14" s="19">
        <v>2016</v>
      </c>
      <c r="P14" s="18"/>
      <c r="R14" s="17" t="s">
        <v>10968</v>
      </c>
      <c r="S14" s="21">
        <v>2017</v>
      </c>
      <c r="T14" s="20">
        <v>2016</v>
      </c>
      <c r="U14" s="18"/>
      <c r="V14" s="17"/>
      <c r="Y14" s="9"/>
    </row>
    <row r="15" spans="2:25" x14ac:dyDescent="0.25">
      <c r="C15" s="9" t="str">
        <f>IF(WorkingSheet!A13="","",WorkingSheet!A13)</f>
        <v>Phones</v>
      </c>
      <c r="D15" s="8">
        <f>IF(WorkingSheet!B13="","",WorkingSheet!B13)</f>
        <v>78962.029999999984</v>
      </c>
      <c r="E15" s="8">
        <f>IF(WorkingSheet!C13="","",WorkingSheet!C13)</f>
        <v>105340.51600000002</v>
      </c>
      <c r="F15" s="22"/>
      <c r="G15" s="9"/>
      <c r="H15" t="str">
        <f>WorkingSheet!E13</f>
        <v>New York City</v>
      </c>
      <c r="I15" s="8">
        <f>WorkingSheet!G13</f>
        <v>86939.600999999995</v>
      </c>
      <c r="J15" s="8">
        <f>WorkingSheet!F13</f>
        <v>54824.09800000002</v>
      </c>
      <c r="K15" s="22"/>
      <c r="L15" s="9"/>
      <c r="M15" s="9" t="str">
        <f>WorkingSheet!A31</f>
        <v>Chairs</v>
      </c>
      <c r="N15" s="24">
        <f>WorkingSheet!C31</f>
        <v>28368.440999999992</v>
      </c>
      <c r="O15" s="23">
        <f>WorkingSheet!B31</f>
        <v>34446.230999999992</v>
      </c>
      <c r="P15" s="22"/>
      <c r="Q15" s="9"/>
      <c r="R15" s="9" t="str">
        <f>IF(WorkingSheet!E31="","",WorkingSheet!E31)</f>
        <v>New York City</v>
      </c>
      <c r="S15" s="8">
        <f>IF(WorkingSheet!F31="","",WorkingSheet!F31)</f>
        <v>15183.775999999994</v>
      </c>
      <c r="T15" s="8">
        <f>IF(WorkingSheet!G31="","",WorkingSheet!G31)</f>
        <v>23958.750000000004</v>
      </c>
      <c r="U15" s="22"/>
      <c r="V15" s="9"/>
      <c r="W15" s="9"/>
      <c r="X15" s="9"/>
      <c r="Y15" s="9"/>
    </row>
    <row r="16" spans="2:25" x14ac:dyDescent="0.25">
      <c r="C16" s="9" t="str">
        <f>IF(WorkingSheet!A14="","",WorkingSheet!A14)</f>
        <v>Chairs</v>
      </c>
      <c r="D16" s="8">
        <f>IF(WorkingSheet!B14="","",WorkingSheet!B14)</f>
        <v>83918.64499999996</v>
      </c>
      <c r="E16" s="8">
        <f>IF(WorkingSheet!C14="","",WorkingSheet!C14)</f>
        <v>95554.352999999988</v>
      </c>
      <c r="F16" s="22"/>
      <c r="G16" s="9"/>
      <c r="H16" t="str">
        <f>WorkingSheet!E14</f>
        <v>Los Angeles</v>
      </c>
      <c r="I16" s="8">
        <f>WorkingSheet!G14</f>
        <v>48875.692499999976</v>
      </c>
      <c r="J16" s="8">
        <f>WorkingSheet!F14</f>
        <v>56398.747999999992</v>
      </c>
      <c r="K16" s="22"/>
      <c r="L16" s="9"/>
      <c r="M16" s="9" t="str">
        <f>WorkingSheet!A32</f>
        <v>Phones</v>
      </c>
      <c r="N16" s="24">
        <f>WorkingSheet!C32</f>
        <v>26704.436000000009</v>
      </c>
      <c r="O16" s="23">
        <f>WorkingSheet!B32</f>
        <v>22944.921999999999</v>
      </c>
      <c r="P16" s="22"/>
      <c r="Q16" s="9"/>
      <c r="R16" s="9" t="str">
        <f>IF(WorkingSheet!E32="","",WorkingSheet!E32)</f>
        <v>San Francisco</v>
      </c>
      <c r="S16" s="8">
        <f>IF(WorkingSheet!F32="","",WorkingSheet!F32)</f>
        <v>15820.890000000001</v>
      </c>
      <c r="T16" s="8">
        <f>IF(WorkingSheet!G32="","",WorkingSheet!G32)</f>
        <v>15029.782999999999</v>
      </c>
      <c r="U16" s="22"/>
      <c r="V16" s="9"/>
      <c r="W16" s="9"/>
      <c r="X16" s="9"/>
      <c r="Y16" s="9"/>
    </row>
    <row r="17" spans="3:26" x14ac:dyDescent="0.25">
      <c r="C17" s="9" t="str">
        <f>IF(WorkingSheet!A15="","",WorkingSheet!A15)</f>
        <v>Storage</v>
      </c>
      <c r="D17" s="8">
        <f>IF(WorkingSheet!B15="","",WorkingSheet!B15)</f>
        <v>58788.700000000004</v>
      </c>
      <c r="E17" s="8">
        <f>IF(WorkingSheet!C15="","",WorkingSheet!C15)</f>
        <v>69677.617999999973</v>
      </c>
      <c r="F17" s="22"/>
      <c r="G17" s="9"/>
      <c r="H17" t="str">
        <f>WorkingSheet!E15</f>
        <v>Seattle</v>
      </c>
      <c r="I17" s="8">
        <f>WorkingSheet!G15</f>
        <v>56990.82</v>
      </c>
      <c r="J17" s="8">
        <f>WorkingSheet!F15</f>
        <v>16158.721999999998</v>
      </c>
      <c r="K17" s="22"/>
      <c r="L17" s="9"/>
      <c r="M17" s="9" t="str">
        <f>WorkingSheet!A33</f>
        <v>Storage</v>
      </c>
      <c r="N17" s="24">
        <f>WorkingSheet!C33</f>
        <v>29231.722000000002</v>
      </c>
      <c r="O17" s="23">
        <f>WorkingSheet!B33</f>
        <v>19242.259999999998</v>
      </c>
      <c r="P17" s="22"/>
      <c r="Q17" s="9"/>
      <c r="R17" s="9" t="str">
        <f>IF(WorkingSheet!E33="","",WorkingSheet!E33)</f>
        <v>Los Angeles</v>
      </c>
      <c r="S17" s="8">
        <f>IF(WorkingSheet!F33="","",WorkingSheet!F33)</f>
        <v>17594.857999999997</v>
      </c>
      <c r="T17" s="8">
        <f>IF(WorkingSheet!G33="","",WorkingSheet!G33)</f>
        <v>13144.074000000001</v>
      </c>
      <c r="U17" s="22"/>
      <c r="V17" s="9"/>
      <c r="W17" s="9"/>
      <c r="X17" s="9"/>
      <c r="Y17" s="9"/>
    </row>
    <row r="18" spans="3:26" x14ac:dyDescent="0.25">
      <c r="C18" s="9" t="str">
        <f>IF(WorkingSheet!A16="","",WorkingSheet!A16)</f>
        <v>Binders</v>
      </c>
      <c r="D18" s="8">
        <f>IF(WorkingSheet!B16="","",WorkingSheet!B16)</f>
        <v>49683.325000000004</v>
      </c>
      <c r="E18" s="8">
        <f>IF(WorkingSheet!C16="","",WorkingSheet!C16)</f>
        <v>72788.044999999984</v>
      </c>
      <c r="F18" s="22"/>
      <c r="G18" s="9"/>
      <c r="H18" t="str">
        <f>WorkingSheet!E16</f>
        <v>Philadelphia</v>
      </c>
      <c r="I18" s="8">
        <f>WorkingSheet!G16</f>
        <v>41595.501999999964</v>
      </c>
      <c r="J18" s="8">
        <f>WorkingSheet!F16</f>
        <v>30304.938000000002</v>
      </c>
      <c r="K18" s="22"/>
      <c r="L18" s="9"/>
      <c r="M18" s="9" t="str">
        <f>WorkingSheet!A34</f>
        <v>Tables</v>
      </c>
      <c r="N18" s="24">
        <f>WorkingSheet!C34</f>
        <v>15766.984000000002</v>
      </c>
      <c r="O18" s="23">
        <f>WorkingSheet!B34</f>
        <v>29427.681499999995</v>
      </c>
      <c r="P18" s="22"/>
      <c r="Q18" s="9"/>
      <c r="R18" s="9" t="str">
        <f>IF(WorkingSheet!E34="","",WorkingSheet!E34)</f>
        <v>Seattle</v>
      </c>
      <c r="S18" s="8">
        <f>IF(WorkingSheet!F34="","",WorkingSheet!F34)</f>
        <v>3991.6460000000006</v>
      </c>
      <c r="T18" s="8">
        <f>IF(WorkingSheet!G34="","",WorkingSheet!G34)</f>
        <v>15613.566000000001</v>
      </c>
      <c r="U18" s="22"/>
      <c r="V18" s="9"/>
      <c r="W18" s="9"/>
      <c r="X18" s="9"/>
      <c r="Y18" s="9"/>
    </row>
    <row r="19" spans="3:26" x14ac:dyDescent="0.25">
      <c r="C19" s="9" t="str">
        <f>IF(WorkingSheet!A17="","",WorkingSheet!A17)</f>
        <v>Tables</v>
      </c>
      <c r="D19" s="8">
        <f>IF(WorkingSheet!B17="","",WorkingSheet!B17)</f>
        <v>60833.200499999992</v>
      </c>
      <c r="E19" s="8">
        <f>IF(WorkingSheet!C17="","",WorkingSheet!C17)</f>
        <v>60893.54250000004</v>
      </c>
      <c r="F19" s="22"/>
      <c r="G19" s="9"/>
      <c r="H19" t="str">
        <f>WorkingSheet!E17</f>
        <v>San Francisco</v>
      </c>
      <c r="I19" s="8">
        <f>WorkingSheet!G17</f>
        <v>37197.550999999992</v>
      </c>
      <c r="J19" s="8">
        <f>WorkingSheet!F17</f>
        <v>29845.870999999992</v>
      </c>
      <c r="K19" s="22"/>
      <c r="L19" s="9"/>
      <c r="M19" s="9" t="str">
        <f>WorkingSheet!A35</f>
        <v>Machines</v>
      </c>
      <c r="N19" s="24">
        <f>WorkingSheet!C35</f>
        <v>27819.328999999998</v>
      </c>
      <c r="O19" s="23">
        <f>WorkingSheet!B35</f>
        <v>17020.386000000002</v>
      </c>
      <c r="P19" s="22"/>
      <c r="Q19" s="9"/>
      <c r="R19" s="9" t="str">
        <f>IF(WorkingSheet!E35="","",WorkingSheet!E35)</f>
        <v>Lafayette</v>
      </c>
      <c r="S19" s="8">
        <f>IF(WorkingSheet!F35="","",WorkingSheet!F35)</f>
        <v>18358.140000000003</v>
      </c>
      <c r="T19" s="8" t="str">
        <f>IF(WorkingSheet!G35="","",WorkingSheet!G35)</f>
        <v/>
      </c>
      <c r="U19" s="22"/>
      <c r="V19" s="9"/>
      <c r="W19" s="9"/>
      <c r="X19" s="9"/>
      <c r="Y19" s="9"/>
    </row>
    <row r="20" spans="3:26" x14ac:dyDescent="0.25">
      <c r="C20" s="9" t="str">
        <f>IF(WorkingSheet!A18="","",WorkingSheet!A18)</f>
        <v>Copiers</v>
      </c>
      <c r="D20" s="8">
        <f>IF(WorkingSheet!B18="","",WorkingSheet!B18)</f>
        <v>49599.41</v>
      </c>
      <c r="E20" s="8">
        <f>IF(WorkingSheet!C18="","",WorkingSheet!C18)</f>
        <v>62899.387999999984</v>
      </c>
      <c r="F20" s="22"/>
      <c r="G20" s="9"/>
      <c r="H20" t="str">
        <f>WorkingSheet!E18</f>
        <v>Detroit</v>
      </c>
      <c r="I20" s="8">
        <f>WorkingSheet!G18</f>
        <v>12148.885999999997</v>
      </c>
      <c r="J20" s="8">
        <f>WorkingSheet!F18</f>
        <v>21197.32</v>
      </c>
      <c r="K20" s="22"/>
      <c r="L20" s="9"/>
      <c r="M20" s="9" t="str">
        <f>WorkingSheet!A36</f>
        <v>Accessories</v>
      </c>
      <c r="N20" s="24">
        <f>WorkingSheet!C36</f>
        <v>24121.370000000006</v>
      </c>
      <c r="O20" s="23">
        <f>WorkingSheet!B36</f>
        <v>12668.638000000001</v>
      </c>
      <c r="P20" s="22"/>
      <c r="Q20" s="9"/>
      <c r="R20" s="9" t="str">
        <f>IF(WorkingSheet!E36="","",WorkingSheet!E36)</f>
        <v>Philadelphia</v>
      </c>
      <c r="S20" s="8">
        <f>IF(WorkingSheet!F36="","",WorkingSheet!F36)</f>
        <v>6869.5969999999998</v>
      </c>
      <c r="T20" s="8">
        <f>IF(WorkingSheet!G36="","",WorkingSheet!G36)</f>
        <v>11247.822000000002</v>
      </c>
      <c r="U20" s="22"/>
      <c r="V20" s="9"/>
      <c r="W20" s="9"/>
      <c r="X20" s="9"/>
      <c r="Y20" s="9"/>
    </row>
    <row r="21" spans="3:26" x14ac:dyDescent="0.25">
      <c r="C21" s="9" t="str">
        <f>IF(WorkingSheet!A19="","",WorkingSheet!A19)</f>
        <v>Accessories</v>
      </c>
      <c r="D21" s="8">
        <f>IF(WorkingSheet!B19="","",WorkingSheet!B19)</f>
        <v>41895.853999999999</v>
      </c>
      <c r="E21" s="8">
        <f>IF(WorkingSheet!C19="","",WorkingSheet!C19)</f>
        <v>59946.232000000011</v>
      </c>
      <c r="F21" s="22"/>
      <c r="G21" s="9"/>
      <c r="H21" t="str">
        <f>WorkingSheet!E19</f>
        <v>Houston</v>
      </c>
      <c r="I21" s="8">
        <f>WorkingSheet!G19</f>
        <v>16212.806399999998</v>
      </c>
      <c r="J21" s="8">
        <f>WorkingSheet!F19</f>
        <v>16448.681399999994</v>
      </c>
      <c r="K21" s="22"/>
      <c r="L21" s="9"/>
      <c r="M21" s="9" t="str">
        <f>WorkingSheet!A37</f>
        <v>Binders</v>
      </c>
      <c r="N21" s="24">
        <f>WorkingSheet!C37</f>
        <v>25385.095000000005</v>
      </c>
      <c r="O21" s="23">
        <f>WorkingSheet!B37</f>
        <v>9719.2069999999967</v>
      </c>
      <c r="P21" s="22"/>
      <c r="Q21" s="9"/>
      <c r="R21" s="9" t="str">
        <f>IF(WorkingSheet!E37="","",WorkingSheet!E37)</f>
        <v>Springfield</v>
      </c>
      <c r="S21" s="8">
        <f>IF(WorkingSheet!F37="","",WorkingSheet!F37)</f>
        <v>6880.02</v>
      </c>
      <c r="T21" s="8">
        <f>IF(WorkingSheet!G37="","",WorkingSheet!G37)</f>
        <v>7450.0289999999995</v>
      </c>
      <c r="U21" s="22"/>
      <c r="V21" s="9"/>
      <c r="W21" s="9"/>
      <c r="X21" s="9"/>
      <c r="Y21" s="9"/>
    </row>
    <row r="22" spans="3:26" x14ac:dyDescent="0.25">
      <c r="C22" s="9" t="str">
        <f>IF(WorkingSheet!A20="","",WorkingSheet!A20)</f>
        <v>Machines</v>
      </c>
      <c r="D22" s="8">
        <f>IF(WorkingSheet!B20="","",WorkingSheet!B20)</f>
        <v>55906.886000000013</v>
      </c>
      <c r="E22" s="8">
        <f>IF(WorkingSheet!C20="","",WorkingSheet!C20)</f>
        <v>43544.675000000003</v>
      </c>
      <c r="F22" s="22"/>
      <c r="G22" s="9"/>
      <c r="H22" t="str">
        <f>WorkingSheet!E20</f>
        <v>Chicago</v>
      </c>
      <c r="I22" s="8">
        <f>WorkingSheet!G20</f>
        <v>16245.611000000001</v>
      </c>
      <c r="J22" s="8">
        <f>WorkingSheet!F20</f>
        <v>13067.549999999997</v>
      </c>
      <c r="K22" s="22"/>
      <c r="L22" s="9"/>
      <c r="M22" s="9" t="str">
        <f>WorkingSheet!A38</f>
        <v>Copiers</v>
      </c>
      <c r="N22" s="24">
        <f>WorkingSheet!C38</f>
        <v>9899.82</v>
      </c>
      <c r="O22" s="23">
        <f>WorkingSheet!B38</f>
        <v>22979.826000000001</v>
      </c>
      <c r="P22" s="22"/>
      <c r="Q22" s="9"/>
      <c r="R22" s="9" t="str">
        <f>IF(WorkingSheet!E38="","",WorkingSheet!E38)</f>
        <v>Detroit</v>
      </c>
      <c r="S22" s="8">
        <f>IF(WorkingSheet!F38="","",WorkingSheet!F38)</f>
        <v>5912.88</v>
      </c>
      <c r="T22" s="8">
        <f>IF(WorkingSheet!G38="","",WorkingSheet!G38)</f>
        <v>6247.9359999999997</v>
      </c>
      <c r="U22" s="22"/>
      <c r="V22" s="9"/>
      <c r="W22" s="9"/>
      <c r="X22" s="9"/>
      <c r="Y22" s="9"/>
    </row>
    <row r="23" spans="3:26" x14ac:dyDescent="0.25">
      <c r="C23" s="9" t="str">
        <f>IF(WorkingSheet!A21="","",WorkingSheet!A21)</f>
        <v>Appliances</v>
      </c>
      <c r="D23" s="8">
        <f>IF(WorkingSheet!B21="","",WorkingSheet!B21)</f>
        <v>26050.314999999999</v>
      </c>
      <c r="E23" s="8">
        <f>IF(WorkingSheet!C21="","",WorkingSheet!C21)</f>
        <v>42926.932000000001</v>
      </c>
      <c r="F23" s="22"/>
      <c r="G23" s="9"/>
      <c r="H23" t="str">
        <f>WorkingSheet!E21</f>
        <v>Columbus</v>
      </c>
      <c r="I23" s="8">
        <f>WorkingSheet!G21</f>
        <v>17571.473000000002</v>
      </c>
      <c r="J23" s="8">
        <f>WorkingSheet!F21</f>
        <v>9506.4120000000021</v>
      </c>
      <c r="K23" s="22"/>
      <c r="L23" s="9"/>
      <c r="M23" s="9" t="str">
        <f>WorkingSheet!A39</f>
        <v>Appliances</v>
      </c>
      <c r="N23" s="24">
        <f>WorkingSheet!C39</f>
        <v>18249.628000000001</v>
      </c>
      <c r="O23" s="23">
        <f>WorkingSheet!B39</f>
        <v>8396.3020000000015</v>
      </c>
      <c r="P23" s="22"/>
      <c r="Q23" s="9"/>
      <c r="R23" s="9" t="str">
        <f>IF(WorkingSheet!E39="","",WorkingSheet!E39)</f>
        <v>Lakewood</v>
      </c>
      <c r="S23" s="8">
        <f>IF(WorkingSheet!F39="","",WorkingSheet!F39)</f>
        <v>9834.3060000000005</v>
      </c>
      <c r="T23" s="8">
        <f>IF(WorkingSheet!G39="","",WorkingSheet!G39)</f>
        <v>1327.316</v>
      </c>
      <c r="U23" s="22"/>
      <c r="V23" s="9"/>
      <c r="W23" s="9"/>
      <c r="X23" s="9"/>
      <c r="Y23" s="9"/>
    </row>
    <row r="24" spans="3:26" x14ac:dyDescent="0.25">
      <c r="C24" s="9" t="str">
        <f>IF(WorkingSheet!A22="","",WorkingSheet!A22)</f>
        <v>Furnishings</v>
      </c>
      <c r="D24" s="8">
        <f>IF(WorkingSheet!B22="","",WorkingSheet!B22)</f>
        <v>27874.12399999996</v>
      </c>
      <c r="E24" s="8">
        <f>IF(WorkingSheet!C22="","",WorkingSheet!C22)</f>
        <v>28915.093999999986</v>
      </c>
      <c r="F24" s="22"/>
      <c r="G24" s="9"/>
      <c r="H24" t="str">
        <f>WorkingSheet!E22</f>
        <v>Lafayette</v>
      </c>
      <c r="I24" s="8">
        <f>WorkingSheet!G22</f>
        <v>5630.51</v>
      </c>
      <c r="J24" s="8">
        <f>WorkingSheet!F22</f>
        <v>18431.34</v>
      </c>
      <c r="K24" s="22"/>
      <c r="L24" s="9"/>
      <c r="M24" s="9" t="str">
        <f>WorkingSheet!A40</f>
        <v>Bookcases</v>
      </c>
      <c r="N24" s="24">
        <f>WorkingSheet!C40</f>
        <v>8551.4373999999989</v>
      </c>
      <c r="O24" s="23">
        <f>WorkingSheet!B40</f>
        <v>7287.2963000000009</v>
      </c>
      <c r="P24" s="22"/>
      <c r="Q24" s="9"/>
      <c r="R24" s="9" t="str">
        <f>IF(WorkingSheet!E40="","",WorkingSheet!E40)</f>
        <v>Burlington</v>
      </c>
      <c r="S24" s="8">
        <f>IF(WorkingSheet!F40="","",WorkingSheet!F40)</f>
        <v>2302.3339999999998</v>
      </c>
      <c r="T24" s="8">
        <f>IF(WorkingSheet!G40="","",WorkingSheet!G40)</f>
        <v>8382.0019999999986</v>
      </c>
      <c r="U24" s="22"/>
      <c r="V24" s="9"/>
      <c r="W24" s="9"/>
      <c r="X24" s="9"/>
      <c r="Y24" s="9"/>
    </row>
    <row r="25" spans="3:26" x14ac:dyDescent="0.25">
      <c r="C25" s="25" t="s">
        <v>10958</v>
      </c>
      <c r="D25" s="26">
        <f>SUM(D15:D24)</f>
        <v>533512.48949999991</v>
      </c>
      <c r="E25" s="26">
        <f>SUM(E15:E24)</f>
        <v>642486.3955000001</v>
      </c>
      <c r="F25" s="28"/>
      <c r="G25" s="9"/>
      <c r="H25" s="25" t="s">
        <v>10958</v>
      </c>
      <c r="I25" s="26">
        <f>SUM(I15:I24)</f>
        <v>339408.45289999992</v>
      </c>
      <c r="J25" s="26">
        <f>SUM(J15:J24)</f>
        <v>266183.68040000001</v>
      </c>
      <c r="K25" s="28"/>
      <c r="L25" s="9"/>
      <c r="M25" s="25" t="s">
        <v>10958</v>
      </c>
      <c r="N25" s="26">
        <f>SUM(N15:N24)</f>
        <v>214098.26240000001</v>
      </c>
      <c r="O25" s="27">
        <f>SUM(O15:O24)</f>
        <v>184132.74979999996</v>
      </c>
      <c r="P25" s="28"/>
      <c r="Q25" s="9"/>
      <c r="R25" s="25" t="s">
        <v>10958</v>
      </c>
      <c r="S25" s="27">
        <f>SUM(S15:S24)</f>
        <v>102748.447</v>
      </c>
      <c r="T25" s="27">
        <f>SUM(T15:T24)</f>
        <v>102401.27800000001</v>
      </c>
      <c r="U25" s="28"/>
      <c r="V25" s="9"/>
      <c r="W25" s="9"/>
      <c r="X25" s="9"/>
      <c r="Y25" s="9"/>
    </row>
    <row r="26" spans="3:26" x14ac:dyDescent="0.25">
      <c r="C26" s="9"/>
      <c r="D26" s="9"/>
      <c r="E26" s="9"/>
      <c r="F26" s="9"/>
      <c r="G26" s="9"/>
      <c r="I26" s="9"/>
      <c r="J26" s="9"/>
      <c r="K26" s="9"/>
      <c r="L26" s="9"/>
      <c r="M26" s="9"/>
      <c r="O26" s="9"/>
      <c r="P26" s="9"/>
      <c r="Q26" s="9"/>
      <c r="R26" s="9"/>
      <c r="S26" s="9"/>
      <c r="U26" s="9"/>
      <c r="V26" s="9"/>
      <c r="W26" s="9"/>
      <c r="X26" s="9"/>
      <c r="Y26" s="9"/>
    </row>
    <row r="27" spans="3:26" x14ac:dyDescent="0.25">
      <c r="C27" s="9"/>
      <c r="D27" s="9"/>
      <c r="E27" s="9"/>
      <c r="F27" s="9"/>
      <c r="G27" s="9"/>
      <c r="H27" s="9"/>
      <c r="I27" s="9"/>
      <c r="J27" s="9"/>
      <c r="K27" s="9"/>
      <c r="L27" s="9"/>
      <c r="M27" s="9"/>
      <c r="O27" s="9"/>
      <c r="P27" s="9"/>
      <c r="Q27" s="9"/>
      <c r="R27" s="9"/>
      <c r="S27" s="9"/>
      <c r="U27" s="9"/>
      <c r="V27" s="9"/>
      <c r="W27" s="9"/>
      <c r="X27" s="9"/>
      <c r="Y27" s="9"/>
    </row>
    <row r="28" spans="3:26" ht="29.25" customHeight="1" x14ac:dyDescent="0.25"/>
    <row r="29" spans="3:26" x14ac:dyDescent="0.25">
      <c r="Y29" s="9"/>
    </row>
    <row r="30" spans="3:26" ht="21.75" customHeight="1" x14ac:dyDescent="0.25">
      <c r="C30" s="2"/>
      <c r="D30" s="3"/>
      <c r="E30" s="3" t="s">
        <v>10961</v>
      </c>
      <c r="F30" s="3"/>
      <c r="G30" s="3"/>
      <c r="H30" s="3"/>
      <c r="I30" s="9"/>
      <c r="L30" s="2"/>
      <c r="M30" s="3" t="s">
        <v>10962</v>
      </c>
      <c r="N30" s="3"/>
      <c r="O30" s="3"/>
      <c r="P30" s="4"/>
      <c r="R30" s="10"/>
      <c r="S30" s="2"/>
      <c r="T30" s="3"/>
      <c r="U30" s="3" t="s">
        <v>10963</v>
      </c>
      <c r="V30" s="3"/>
      <c r="W30" s="3"/>
      <c r="X30" s="3"/>
      <c r="Y30" s="9"/>
      <c r="Z30" s="9"/>
    </row>
    <row r="31" spans="3:26" x14ac:dyDescent="0.25">
      <c r="Y31" s="9"/>
      <c r="Z31" s="9"/>
    </row>
    <row r="32" spans="3:26" x14ac:dyDescent="0.25">
      <c r="C32" s="9"/>
      <c r="D32" s="9"/>
      <c r="E32" s="9"/>
      <c r="F32" s="9"/>
      <c r="G32" s="9"/>
      <c r="H32" s="9"/>
      <c r="I32" s="9"/>
      <c r="J32" s="9"/>
      <c r="K32" s="9"/>
      <c r="L32" s="9"/>
      <c r="M32" s="9"/>
      <c r="O32" s="9"/>
      <c r="P32" s="9"/>
      <c r="Q32" s="9"/>
      <c r="R32" s="9"/>
      <c r="S32" s="9"/>
      <c r="T32" s="9"/>
      <c r="U32" s="9"/>
      <c r="V32" s="9"/>
      <c r="W32" s="9"/>
      <c r="X32" s="9"/>
      <c r="Y32" s="9"/>
    </row>
    <row r="33" spans="3:25" x14ac:dyDescent="0.25">
      <c r="C33" s="9"/>
      <c r="D33" s="9"/>
      <c r="E33" s="9"/>
      <c r="F33" s="9"/>
      <c r="G33" s="9"/>
      <c r="H33" s="9"/>
      <c r="I33" s="9"/>
      <c r="J33" s="9"/>
      <c r="K33" s="9"/>
      <c r="L33" s="9"/>
      <c r="M33" s="9"/>
      <c r="O33" s="9"/>
      <c r="P33" s="9"/>
      <c r="Q33" s="9"/>
      <c r="R33" s="9"/>
      <c r="S33" s="9"/>
      <c r="T33" s="9"/>
      <c r="U33" s="9"/>
      <c r="V33" s="9"/>
      <c r="W33" s="9"/>
      <c r="X33" s="9"/>
      <c r="Y33" s="9"/>
    </row>
    <row r="34" spans="3:25" x14ac:dyDescent="0.25">
      <c r="C34" s="9"/>
      <c r="D34" s="9"/>
      <c r="E34" s="9"/>
      <c r="F34" s="9"/>
      <c r="G34" s="9"/>
      <c r="H34" s="9"/>
      <c r="I34" s="9"/>
      <c r="J34" s="9"/>
      <c r="K34" s="9"/>
      <c r="L34" s="9"/>
      <c r="M34" s="9"/>
      <c r="O34" s="9"/>
      <c r="P34" s="9"/>
      <c r="Q34" s="9"/>
      <c r="R34" s="9"/>
      <c r="S34" s="9"/>
      <c r="T34" s="9"/>
      <c r="U34" s="9"/>
      <c r="V34" s="9"/>
      <c r="W34" s="9"/>
      <c r="X34" s="9"/>
      <c r="Y34" s="9"/>
    </row>
    <row r="35" spans="3:25" x14ac:dyDescent="0.25">
      <c r="C35" s="9"/>
      <c r="D35" s="9"/>
      <c r="E35" s="9"/>
      <c r="F35" s="9"/>
      <c r="G35" s="9"/>
      <c r="H35" s="9"/>
      <c r="I35" s="9"/>
      <c r="J35" s="9"/>
      <c r="K35" s="9"/>
      <c r="L35" s="9"/>
      <c r="M35" s="9"/>
      <c r="O35" s="9"/>
      <c r="P35" s="9"/>
      <c r="Q35" s="9"/>
      <c r="R35" s="9"/>
      <c r="S35" s="9"/>
      <c r="T35" s="9"/>
      <c r="U35" s="9"/>
      <c r="V35" s="9"/>
      <c r="W35" s="9"/>
      <c r="X35" s="9"/>
      <c r="Y35" s="9"/>
    </row>
    <row r="36" spans="3:25" x14ac:dyDescent="0.25">
      <c r="C36" s="9"/>
      <c r="D36" s="9"/>
      <c r="E36" s="9"/>
      <c r="F36" s="9"/>
      <c r="G36" s="9"/>
      <c r="H36" s="9"/>
      <c r="I36" s="9"/>
      <c r="J36" s="9"/>
      <c r="K36" s="9"/>
      <c r="L36" s="9"/>
      <c r="M36" s="9"/>
      <c r="O36" s="9"/>
      <c r="P36" s="9"/>
      <c r="Q36" s="9"/>
      <c r="R36" s="9"/>
      <c r="S36" s="9"/>
      <c r="T36" s="9"/>
      <c r="U36" s="9"/>
      <c r="V36" s="9"/>
      <c r="W36" s="9"/>
      <c r="X36" s="9"/>
      <c r="Y36" s="9"/>
    </row>
    <row r="37" spans="3:25" x14ac:dyDescent="0.25">
      <c r="C37" s="9"/>
      <c r="D37" s="9"/>
      <c r="E37" s="9"/>
      <c r="F37" s="9"/>
      <c r="G37" s="9"/>
      <c r="H37" s="9"/>
      <c r="I37" s="9"/>
      <c r="J37" s="9"/>
      <c r="K37" s="9"/>
      <c r="L37" s="9"/>
      <c r="M37" s="9"/>
      <c r="O37" s="9"/>
      <c r="P37" s="9"/>
      <c r="Q37" s="9"/>
      <c r="R37" s="9"/>
      <c r="S37" s="9"/>
      <c r="T37" s="9"/>
      <c r="U37" s="9"/>
      <c r="V37" s="9"/>
      <c r="W37" s="9"/>
      <c r="X37" s="9"/>
      <c r="Y37" s="9"/>
    </row>
    <row r="38" spans="3:25" x14ac:dyDescent="0.25">
      <c r="C38" s="9"/>
      <c r="D38" s="9"/>
      <c r="E38" s="9"/>
      <c r="F38" s="9"/>
      <c r="G38" s="9"/>
      <c r="H38" s="9"/>
      <c r="I38" s="9"/>
      <c r="J38" s="9"/>
      <c r="K38" s="9"/>
      <c r="L38" s="9"/>
      <c r="M38" s="9"/>
      <c r="O38" s="9"/>
      <c r="P38" s="9"/>
      <c r="Q38" s="9"/>
      <c r="R38" s="9"/>
      <c r="S38" s="9"/>
      <c r="T38" s="9"/>
      <c r="U38" s="9"/>
      <c r="V38" s="9"/>
      <c r="W38" s="9"/>
      <c r="X38" s="9"/>
      <c r="Y38" s="9"/>
    </row>
    <row r="39" spans="3:25" x14ac:dyDescent="0.25">
      <c r="C39" s="9"/>
      <c r="D39" s="9"/>
      <c r="E39" s="9"/>
      <c r="F39" s="9"/>
      <c r="G39" s="9"/>
      <c r="H39" s="9"/>
      <c r="I39" s="9"/>
      <c r="J39" s="9"/>
      <c r="K39" s="9"/>
      <c r="L39" s="9"/>
      <c r="M39" s="9"/>
      <c r="O39" s="9"/>
      <c r="P39" s="9"/>
      <c r="Q39" s="9"/>
      <c r="R39" s="9"/>
      <c r="S39" s="9"/>
      <c r="T39" s="9"/>
      <c r="U39" s="9"/>
      <c r="V39" s="9"/>
      <c r="W39" s="9"/>
      <c r="X39" s="9"/>
      <c r="Y39" s="9"/>
    </row>
    <row r="40" spans="3:25" x14ac:dyDescent="0.25">
      <c r="C40" s="9"/>
      <c r="D40" s="9"/>
      <c r="E40" s="9"/>
      <c r="F40" s="9"/>
      <c r="G40" s="9"/>
      <c r="H40" s="9"/>
      <c r="I40" s="9"/>
      <c r="J40" s="9"/>
      <c r="K40" s="9"/>
      <c r="L40" s="9"/>
      <c r="M40" s="9"/>
      <c r="O40" s="9"/>
      <c r="P40" s="9"/>
      <c r="Q40" s="9"/>
      <c r="R40" s="9"/>
      <c r="S40" s="9"/>
      <c r="T40" s="9"/>
      <c r="U40" s="9"/>
      <c r="V40" s="9"/>
      <c r="W40" s="9"/>
      <c r="X40" s="9"/>
      <c r="Y40" s="9"/>
    </row>
    <row r="41" spans="3:25" x14ac:dyDescent="0.25">
      <c r="C41" s="9"/>
      <c r="D41" s="9"/>
      <c r="E41" s="9"/>
      <c r="F41" s="9"/>
      <c r="G41" s="9"/>
      <c r="H41" s="9"/>
      <c r="I41" s="9"/>
      <c r="J41" s="9"/>
      <c r="K41" s="9"/>
      <c r="L41" s="9"/>
      <c r="M41" s="9"/>
      <c r="O41" s="9"/>
      <c r="P41" s="9"/>
      <c r="Q41" s="9"/>
      <c r="R41" s="9"/>
      <c r="S41" s="9"/>
      <c r="T41" s="9"/>
      <c r="U41" s="9"/>
      <c r="V41" s="9"/>
      <c r="W41" s="9"/>
      <c r="X41" s="9"/>
      <c r="Y41" s="9"/>
    </row>
    <row r="42" spans="3:25" x14ac:dyDescent="0.25">
      <c r="C42" s="9"/>
      <c r="D42" s="9"/>
      <c r="E42" s="9"/>
      <c r="F42" s="9"/>
      <c r="G42" s="9"/>
      <c r="H42" s="9"/>
      <c r="I42" s="9"/>
      <c r="J42" s="9"/>
      <c r="K42" s="9"/>
      <c r="L42" s="9"/>
      <c r="M42" s="9"/>
      <c r="O42" s="9"/>
      <c r="P42" s="9"/>
      <c r="Q42" s="9"/>
      <c r="R42" s="9"/>
      <c r="S42" s="9"/>
      <c r="T42" s="9"/>
      <c r="U42" s="9"/>
      <c r="V42" s="9"/>
      <c r="W42" s="9"/>
      <c r="X42" s="9"/>
      <c r="Y42" s="9"/>
    </row>
    <row r="43" spans="3:25" x14ac:dyDescent="0.25">
      <c r="C43" s="9"/>
      <c r="D43" s="9"/>
      <c r="E43" s="9"/>
      <c r="F43" s="9"/>
      <c r="G43" s="9"/>
      <c r="H43" s="9"/>
      <c r="I43" s="9"/>
      <c r="J43" s="9"/>
      <c r="K43" s="9"/>
      <c r="L43" s="9"/>
      <c r="M43" s="9"/>
      <c r="O43" s="9"/>
      <c r="P43" s="9"/>
      <c r="Q43" s="9"/>
      <c r="R43" s="9"/>
      <c r="S43" s="9"/>
      <c r="T43" s="9"/>
      <c r="U43" s="9"/>
      <c r="V43" s="9"/>
      <c r="W43" s="9"/>
      <c r="X43" s="9"/>
      <c r="Y43"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Source_data</vt:lpstr>
      <vt:lpstr>WorkingSheet</vt:lpstr>
      <vt:lpstr> Dashboard 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Admin</cp:lastModifiedBy>
  <dcterms:created xsi:type="dcterms:W3CDTF">2023-03-16T03:39:10Z</dcterms:created>
  <dcterms:modified xsi:type="dcterms:W3CDTF">2023-10-13T13:15:31Z</dcterms:modified>
</cp:coreProperties>
</file>