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C:\Users\614165867\Downloads\"/>
    </mc:Choice>
  </mc:AlternateContent>
  <xr:revisionPtr revIDLastSave="0" documentId="8_{A89FF4B5-841F-4A14-8E32-74ADCB36F6EA}" xr6:coauthVersionLast="47" xr6:coauthVersionMax="47" xr10:uidLastSave="{00000000-0000-0000-0000-000000000000}"/>
  <bookViews>
    <workbookView xWindow="-110" yWindow="-110" windowWidth="22780" windowHeight="14660"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 name="_xlnm.Criteria" localSheetId="1">Statistical_Func!$J$23:$J$24</definedName>
    <definedName name="_xlnm.Extract" localSheetId="1">Statistical_Func!$N$20:$T$20</definedName>
  </definedNames>
  <calcPr calcId="0"/>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4" i="2" l="1"/>
  <c r="K19" i="2"/>
  <c r="K14" i="2"/>
  <c r="K13" i="2"/>
  <c r="K12" i="2"/>
  <c r="K11" i="2"/>
  <c r="K10" i="2"/>
  <c r="K9" i="2"/>
  <c r="K8" i="2"/>
  <c r="K7" i="2"/>
  <c r="K6" i="2"/>
  <c r="K5" i="2"/>
  <c r="K3" i="2" l="1"/>
</calcChain>
</file>

<file path=xl/sharedStrings.xml><?xml version="1.0" encoding="utf-8"?>
<sst xmlns="http://schemas.openxmlformats.org/spreadsheetml/2006/main" count="596" uniqueCount="155">
  <si>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</si>
  <si>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</si>
  <si>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</si>
  <si>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</si>
  <si>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</si>
  <si>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</si>
  <si>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</si>
  <si>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</si>
  <si>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</si>
  <si>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</si>
  <si>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</si>
  <si>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</si>
  <si>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</si>
  <si>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</si>
  <si>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</si>
  <si>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</si>
  <si>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</si>
  <si>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</si>
  <si>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</si>
  <si>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</si>
  <si>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</si>
  <si>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</si>
  <si>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</si>
  <si>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</si>
  <si>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</si>
  <si>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</si>
  <si>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</si>
  <si>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</si>
  <si>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</si>
  <si>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</si>
  <si>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</si>
  <si>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</si>
  <si>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</si>
  <si>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</si>
  <si>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</si>
  <si>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</si>
  <si>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</si>
  <si>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</si>
  <si>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</si>
  <si>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</si>
  <si>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</si>
  <si>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</si>
  <si>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</si>
  <si>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</si>
  <si>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</si>
  <si>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</si>
  <si>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</si>
  <si>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</si>
  <si>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</si>
  <si>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</si>
  <si>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</si>
  <si>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</si>
  <si>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</si>
  <si>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</si>
  <si>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</si>
  <si>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</si>
  <si>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</si>
  <si>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</si>
  <si>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</si>
  <si>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</si>
  <si>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</si>
  <si>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</si>
  <si>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</si>
  <si>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</si>
  <si>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</si>
  <si>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</si>
  <si>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</si>
  <si>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</si>
  <si>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</si>
  <si>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</si>
  <si>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</si>
  <si>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</si>
  <si>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</si>
  <si>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</si>
  <si>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</si>
  <si>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</si>
  <si>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</si>
  <si>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</si>
  <si>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</si>
  <si>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</si>
  <si>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</si>
  <si>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</si>
  <si>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</si>
  <si>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</si>
  <si>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</si>
  <si>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</si>
  <si>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</si>
  <si>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</si>
  <si>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</si>
  <si>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</si>
  <si>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</si>
  <si>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</si>
  <si>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</si>
  <si>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</si>
  <si>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</si>
  <si>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</si>
  <si>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</si>
  <si>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</si>
  <si>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</si>
  <si>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</si>
  <si>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</si>
  <si>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</si>
  <si>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</si>
  <si>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</si>
  <si>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</si>
  <si>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</si>
  <si>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</si>
  <si>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</si>
  <si>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</si>
  <si>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</si>
  <si>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</si>
  <si>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</si>
  <si>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</si>
  <si>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</si>
  <si>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</si>
  <si>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</si>
  <si>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</si>
  <si>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</si>
  <si>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</si>
  <si>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</si>
  <si>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</si>
  <si>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</si>
  <si>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</si>
  <si>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</si>
  <si>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</si>
  <si>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</si>
  <si>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</si>
  <si>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</si>
  <si>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</si>
  <si>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</si>
  <si>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</si>
  <si>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</si>
  <si>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</si>
  <si>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</si>
  <si>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</si>
  <si>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</si>
  <si>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</si>
  <si>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</si>
  <si>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</si>
  <si>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</si>
  <si>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</si>
  <si>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</si>
  <si>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</si>
  <si>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</si>
  <si>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</si>
  <si>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</si>
  <si>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</si>
  <si>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</si>
  <si>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</si>
  <si>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</si>
  <si>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</si>
  <si>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</si>
  <si>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</si>
  <si>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count for sales amount for cell L14</t>
  </si>
  <si>
    <t>&gt;=500000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</si>
</sst>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53125" defaultRowHeight="15" customHeight="1" x14ac:dyDescent="0.35"/>
  <cols>
    <col min="1" max="1" width="98.81640625" customWidth="1"/>
  </cols>
  <sheetData>
    <row r="1" spans="1:1" ht="15" customHeight="1" x14ac:dyDescent="0.45">
      <c r="A1" s="1" t="s">
        <v>0</v>
      </c>
    </row>
    <row r="2" spans="1:1" ht="15" customHeight="1" x14ac:dyDescent="0.4">
      <c r="A2" s="2"/>
    </row>
    <row r="3" spans="1:1" ht="14.5" x14ac:dyDescent="0.35">
      <c r="A3" s="3" t="s">
        <v>1</v>
      </c>
    </row>
    <row r="4" spans="1:1" ht="14.5" x14ac:dyDescent="0.35">
      <c r="A4" s="3" t="s">
        <v>2</v>
      </c>
    </row>
    <row r="5" spans="1:1" ht="14.5" x14ac:dyDescent="0.35">
      <c r="A5" s="3" t="s">
        <v>3</v>
      </c>
    </row>
    <row r="6" spans="1:1" ht="14.5" x14ac:dyDescent="0.35">
      <c r="A6" s="3" t="s">
        <v>4</v>
      </c>
    </row>
    <row r="7" spans="1:1" ht="14.5" x14ac:dyDescent="0.35">
      <c r="A7" s="3" t="s">
        <v>5</v>
      </c>
    </row>
    <row r="8" spans="1:1" ht="14.5" x14ac:dyDescent="0.35">
      <c r="A8" s="3" t="s">
        <v>6</v>
      </c>
    </row>
    <row r="9" spans="1:1" ht="14.5" x14ac:dyDescent="0.35">
      <c r="A9" s="3" t="s">
        <v>7</v>
      </c>
    </row>
    <row r="10" spans="1:1" ht="14.5" x14ac:dyDescent="0.35">
      <c r="A10" s="3" t="s">
        <v>8</v>
      </c>
    </row>
    <row r="11" spans="1:1" ht="14.5" x14ac:dyDescent="0.35">
      <c r="A11" s="3" t="s">
        <v>9</v>
      </c>
    </row>
    <row r="12" spans="1:1" ht="14.5" x14ac:dyDescent="0.35">
      <c r="A12" s="3" t="s">
        <v>10</v>
      </c>
    </row>
    <row r="13" spans="1:1" ht="14.5" x14ac:dyDescent="0.35">
      <c r="A13" s="3" t="s">
        <v>11</v>
      </c>
    </row>
    <row r="14" spans="1:1" ht="14.5" x14ac:dyDescent="0.35">
      <c r="A14" s="3" t="s">
        <v>12</v>
      </c>
    </row>
    <row r="15" spans="1:1" ht="15" customHeight="1" x14ac:dyDescent="0.4">
      <c r="A15" s="2"/>
    </row>
    <row r="16" spans="1:1" ht="15" customHeight="1" x14ac:dyDescent="0.4">
      <c r="A16" s="2"/>
    </row>
    <row r="17" spans="1:1" ht="15" customHeight="1" x14ac:dyDescent="0.4">
      <c r="A17" s="4" t="s">
        <v>13</v>
      </c>
    </row>
    <row r="18" spans="1:1" ht="15" customHeight="1" x14ac:dyDescent="0.55000000000000004">
      <c r="A18" s="5" t="s">
        <v>14</v>
      </c>
    </row>
    <row r="19" spans="1:1" ht="15" customHeight="1" x14ac:dyDescent="0.4">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5" sqref="K5"/>
    </sheetView>
  </sheetViews>
  <sheetFormatPr defaultColWidth="14.453125" defaultRowHeight="15" customHeight="1" x14ac:dyDescent="0.35"/>
  <cols>
    <col min="1" max="1" width="12.81640625" customWidth="1"/>
    <col min="2" max="2" width="9.54296875" customWidth="1"/>
    <col min="3" max="3" width="9.26953125" customWidth="1"/>
    <col min="4" max="4" width="6.7265625" customWidth="1"/>
    <col min="5" max="5" width="14" customWidth="1"/>
    <col min="6" max="6" width="16.54296875" customWidth="1"/>
    <col min="7" max="7" width="11" customWidth="1"/>
    <col min="8" max="8" width="3.81640625" customWidth="1"/>
    <col min="9" max="9" width="2.81640625" customWidth="1"/>
    <col min="10" max="10" width="58.81640625" customWidth="1"/>
    <col min="11" max="11" width="17.90625" customWidth="1"/>
    <col min="12" max="23" width="8.7265625" customWidth="1"/>
  </cols>
  <sheetData>
    <row r="1" spans="1:23" ht="14.25" customHeight="1" x14ac:dyDescent="0.35">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5">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5">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5">
      <c r="A4" s="8" t="s">
        <v>30</v>
      </c>
      <c r="B4" s="9">
        <v>44454</v>
      </c>
      <c r="C4" s="8" t="s">
        <v>27</v>
      </c>
      <c r="D4" s="8" t="s">
        <v>24</v>
      </c>
      <c r="E4" s="8" t="s">
        <v>25</v>
      </c>
      <c r="F4" s="8">
        <v>359374</v>
      </c>
      <c r="G4" s="10">
        <v>17968.7</v>
      </c>
      <c r="H4" s="11"/>
      <c r="I4" s="7"/>
      <c r="J4" s="8" t="s">
        <v>2</v>
      </c>
      <c r="K4" s="12">
        <f>SUM(S21:S38)</f>
        <v>9959676</v>
      </c>
      <c r="L4" s="7"/>
      <c r="M4" s="7"/>
      <c r="N4" s="7"/>
      <c r="O4" s="7"/>
      <c r="P4" s="7"/>
      <c r="Q4" s="7"/>
      <c r="R4" s="7"/>
      <c r="S4" s="7"/>
      <c r="T4" s="7"/>
      <c r="U4" s="7"/>
      <c r="V4" s="7"/>
      <c r="W4" s="7"/>
    </row>
    <row r="5" spans="1:23" ht="14.25" customHeight="1" x14ac:dyDescent="0.35">
      <c r="A5" s="8" t="s">
        <v>31</v>
      </c>
      <c r="B5" s="9">
        <v>44495</v>
      </c>
      <c r="C5" s="8" t="s">
        <v>23</v>
      </c>
      <c r="D5" s="8" t="s">
        <v>28</v>
      </c>
      <c r="E5" s="8" t="s">
        <v>29</v>
      </c>
      <c r="F5" s="8">
        <v>160847</v>
      </c>
      <c r="G5" s="10">
        <v>4825.41</v>
      </c>
      <c r="H5" s="11"/>
      <c r="I5" s="7"/>
      <c r="J5" s="8" t="s">
        <v>3</v>
      </c>
      <c r="K5" s="12">
        <f>SUMIF($D$2:$D$119,J21,$F$2:$F$119)</f>
        <v>15114742</v>
      </c>
      <c r="L5" s="7"/>
      <c r="M5" s="7"/>
      <c r="N5" s="7"/>
      <c r="O5" s="7"/>
      <c r="P5" s="7"/>
      <c r="Q5" s="7"/>
      <c r="R5" s="7"/>
      <c r="S5" s="7"/>
      <c r="T5" s="7"/>
      <c r="U5" s="7"/>
      <c r="V5" s="7"/>
      <c r="W5" s="7"/>
    </row>
    <row r="6" spans="1:23" ht="14.25" customHeight="1" x14ac:dyDescent="0.35">
      <c r="A6" s="8" t="s">
        <v>32</v>
      </c>
      <c r="B6" s="9">
        <v>44482</v>
      </c>
      <c r="C6" s="8" t="s">
        <v>27</v>
      </c>
      <c r="D6" s="8" t="s">
        <v>33</v>
      </c>
      <c r="E6" s="8" t="s">
        <v>25</v>
      </c>
      <c r="F6" s="8">
        <v>166116</v>
      </c>
      <c r="G6" s="10">
        <v>4983.4799999999996</v>
      </c>
      <c r="H6" s="11"/>
      <c r="I6" s="7"/>
      <c r="J6" s="8" t="s">
        <v>4</v>
      </c>
      <c r="K6" s="12">
        <f>COUNTIF($D$2:$D$119,J21)</f>
        <v>44</v>
      </c>
      <c r="L6" s="7"/>
      <c r="M6" s="7"/>
      <c r="N6" s="7"/>
      <c r="O6" s="7"/>
      <c r="P6" s="7"/>
      <c r="Q6" s="7"/>
      <c r="R6" s="7"/>
      <c r="S6" s="7"/>
      <c r="T6" s="7"/>
      <c r="U6" s="7"/>
      <c r="V6" s="7"/>
      <c r="W6" s="7"/>
    </row>
    <row r="7" spans="1:23" ht="14.25" customHeight="1" x14ac:dyDescent="0.35">
      <c r="A7" s="8" t="s">
        <v>34</v>
      </c>
      <c r="B7" s="9">
        <v>44400</v>
      </c>
      <c r="C7" s="8" t="s">
        <v>27</v>
      </c>
      <c r="D7" s="8" t="s">
        <v>24</v>
      </c>
      <c r="E7" s="8" t="s">
        <v>35</v>
      </c>
      <c r="F7" s="8">
        <v>216602</v>
      </c>
      <c r="G7" s="10">
        <v>8664.08</v>
      </c>
      <c r="H7" s="11"/>
      <c r="I7" s="7"/>
      <c r="J7" s="8" t="s">
        <v>5</v>
      </c>
      <c r="K7" s="12">
        <f>SUMIFS($F$2:$F$119,$D$2:$D$119,J21,$E$2:$E$119,J22)</f>
        <v>6593786</v>
      </c>
      <c r="L7" s="7"/>
      <c r="M7" s="7"/>
      <c r="N7" s="7"/>
      <c r="O7" s="7"/>
      <c r="P7" s="7"/>
      <c r="Q7" s="7"/>
      <c r="R7" s="7"/>
      <c r="S7" s="7"/>
      <c r="T7" s="7"/>
      <c r="U7" s="7"/>
      <c r="V7" s="7"/>
      <c r="W7" s="7"/>
    </row>
    <row r="8" spans="1:23" ht="14.25" customHeight="1" x14ac:dyDescent="0.35">
      <c r="A8" s="8" t="s">
        <v>36</v>
      </c>
      <c r="B8" s="9">
        <v>44448</v>
      </c>
      <c r="C8" s="8" t="s">
        <v>23</v>
      </c>
      <c r="D8" s="8" t="s">
        <v>33</v>
      </c>
      <c r="E8" s="8" t="s">
        <v>25</v>
      </c>
      <c r="F8" s="8">
        <v>239749</v>
      </c>
      <c r="G8" s="10">
        <v>9589.9600000000009</v>
      </c>
      <c r="H8" s="11"/>
      <c r="I8" s="7"/>
      <c r="J8" s="8" t="s">
        <v>6</v>
      </c>
      <c r="K8" s="12">
        <f>COUNTIFS($D$2:$D$119,J21,$E$2:$E$119,J22)</f>
        <v>18</v>
      </c>
      <c r="L8" s="7"/>
      <c r="M8" s="7"/>
      <c r="N8" s="7"/>
      <c r="O8" s="7"/>
      <c r="P8" s="7"/>
      <c r="Q8" s="7"/>
      <c r="R8" s="7"/>
      <c r="S8" s="7"/>
      <c r="T8" s="7"/>
      <c r="U8" s="7"/>
      <c r="V8" s="7"/>
      <c r="W8" s="7"/>
    </row>
    <row r="9" spans="1:23" ht="14.25" customHeight="1" x14ac:dyDescent="0.35">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5">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5">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5">
      <c r="A12" s="8" t="s">
        <v>41</v>
      </c>
      <c r="B12" s="9">
        <v>44335</v>
      </c>
      <c r="C12" s="8" t="s">
        <v>23</v>
      </c>
      <c r="D12" s="8" t="s">
        <v>28</v>
      </c>
      <c r="E12" s="8" t="s">
        <v>35</v>
      </c>
      <c r="F12" s="8">
        <v>157481</v>
      </c>
      <c r="G12" s="10">
        <v>4724.4299999999994</v>
      </c>
      <c r="H12" s="11"/>
      <c r="I12" s="7"/>
      <c r="J12" s="8" t="s">
        <v>10</v>
      </c>
      <c r="K12" s="12">
        <f>AVERAGEIF($D$2:$D$119,J21,$G$2:$G$119)</f>
        <v>23617.810909090909</v>
      </c>
      <c r="L12" s="7"/>
      <c r="M12" s="7"/>
      <c r="N12" s="7"/>
      <c r="O12" s="7"/>
      <c r="P12" s="7"/>
      <c r="Q12" s="7"/>
      <c r="R12" s="7"/>
      <c r="S12" s="7"/>
      <c r="T12" s="7"/>
      <c r="U12" s="7"/>
      <c r="V12" s="7"/>
      <c r="W12" s="7"/>
    </row>
    <row r="13" spans="1:23" ht="14.25" customHeight="1" x14ac:dyDescent="0.35">
      <c r="A13" s="8" t="s">
        <v>42</v>
      </c>
      <c r="B13" s="9">
        <v>44379</v>
      </c>
      <c r="C13" s="8" t="s">
        <v>27</v>
      </c>
      <c r="D13" s="8" t="s">
        <v>28</v>
      </c>
      <c r="E13" s="8" t="s">
        <v>29</v>
      </c>
      <c r="F13" s="8">
        <v>297769</v>
      </c>
      <c r="G13" s="10">
        <v>11910.76</v>
      </c>
      <c r="H13" s="7"/>
      <c r="I13" s="7"/>
      <c r="J13" s="8" t="s">
        <v>11</v>
      </c>
      <c r="K13" s="12">
        <f>AVERAGEIFS($G$2:$G$119,$D$2:$D$119,J21,$E$2:$E$119,J22)</f>
        <v>26739.383333333335</v>
      </c>
      <c r="L13" s="7"/>
      <c r="M13" s="7"/>
      <c r="N13" s="7"/>
      <c r="O13" s="7"/>
      <c r="P13" s="7"/>
      <c r="Q13" s="7"/>
      <c r="R13" s="7"/>
      <c r="S13" s="7"/>
      <c r="T13" s="7"/>
      <c r="U13" s="7"/>
      <c r="V13" s="7"/>
      <c r="W13" s="7"/>
    </row>
    <row r="14" spans="1:23" ht="14.25" customHeight="1" x14ac:dyDescent="0.35">
      <c r="A14" s="8" t="s">
        <v>43</v>
      </c>
      <c r="B14" s="9">
        <v>44334</v>
      </c>
      <c r="C14" s="8" t="s">
        <v>23</v>
      </c>
      <c r="D14" s="8" t="s">
        <v>33</v>
      </c>
      <c r="E14" s="8" t="s">
        <v>25</v>
      </c>
      <c r="F14" s="8">
        <v>197482</v>
      </c>
      <c r="G14" s="10">
        <v>5924.46</v>
      </c>
      <c r="H14" s="7"/>
      <c r="I14" s="7"/>
      <c r="J14" s="8" t="s">
        <v>153</v>
      </c>
      <c r="K14" s="12">
        <f>L14</f>
        <v>0</v>
      </c>
      <c r="L14" s="7"/>
      <c r="M14" s="7"/>
      <c r="N14" s="7"/>
      <c r="O14" s="7"/>
      <c r="P14" s="7"/>
      <c r="Q14" s="7"/>
      <c r="R14" s="7"/>
      <c r="S14" s="7"/>
      <c r="T14" s="7"/>
      <c r="U14" s="7"/>
      <c r="V14" s="7"/>
      <c r="W14" s="7"/>
    </row>
    <row r="15" spans="1:23" ht="14.25" customHeight="1" x14ac:dyDescent="0.35">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5">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5">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5">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5">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x14ac:dyDescent="0.35">
      <c r="A20" s="8" t="s">
        <v>49</v>
      </c>
      <c r="B20" s="9">
        <v>44330</v>
      </c>
      <c r="C20" s="8" t="s">
        <v>39</v>
      </c>
      <c r="D20" s="8" t="s">
        <v>28</v>
      </c>
      <c r="E20" s="8" t="s">
        <v>35</v>
      </c>
      <c r="F20" s="8">
        <v>260557</v>
      </c>
      <c r="G20" s="10">
        <v>10422.280000000001</v>
      </c>
      <c r="H20" s="7"/>
      <c r="I20" s="7"/>
      <c r="J20" s="7"/>
      <c r="K20" s="7"/>
      <c r="L20" s="7"/>
      <c r="M20" s="7"/>
      <c r="N20" s="6" t="s">
        <v>15</v>
      </c>
      <c r="O20" s="6" t="s">
        <v>16</v>
      </c>
      <c r="P20" s="6" t="s">
        <v>17</v>
      </c>
      <c r="Q20" s="6" t="s">
        <v>18</v>
      </c>
      <c r="R20" s="6" t="s">
        <v>19</v>
      </c>
      <c r="S20" s="6" t="s">
        <v>20</v>
      </c>
      <c r="T20" s="6" t="s">
        <v>21</v>
      </c>
      <c r="U20" s="7"/>
      <c r="V20" s="7"/>
      <c r="W20" s="7"/>
    </row>
    <row r="21" spans="1:23" ht="14.25" customHeight="1" x14ac:dyDescent="0.35">
      <c r="A21" s="8" t="s">
        <v>50</v>
      </c>
      <c r="B21" s="9">
        <v>44340</v>
      </c>
      <c r="C21" s="8" t="s">
        <v>27</v>
      </c>
      <c r="D21" s="8" t="s">
        <v>24</v>
      </c>
      <c r="E21" s="8" t="s">
        <v>35</v>
      </c>
      <c r="F21" s="8">
        <v>191997</v>
      </c>
      <c r="G21" s="10">
        <v>5759.91</v>
      </c>
      <c r="H21" s="7"/>
      <c r="I21" s="7"/>
      <c r="J21" s="7" t="s">
        <v>24</v>
      </c>
      <c r="K21" s="7"/>
      <c r="L21" s="7"/>
      <c r="M21" s="7"/>
      <c r="N21" s="8" t="s">
        <v>56</v>
      </c>
      <c r="O21" s="9">
        <v>44314</v>
      </c>
      <c r="P21" s="8" t="s">
        <v>53</v>
      </c>
      <c r="Q21" s="8" t="s">
        <v>24</v>
      </c>
      <c r="R21" s="8" t="s">
        <v>25</v>
      </c>
      <c r="S21" s="8">
        <v>516616</v>
      </c>
      <c r="T21" s="10">
        <v>51661.600000000006</v>
      </c>
      <c r="U21" s="7"/>
      <c r="V21" s="7"/>
      <c r="W21" s="7"/>
    </row>
    <row r="22" spans="1:23" ht="14.25" customHeight="1" x14ac:dyDescent="0.35">
      <c r="A22" s="8" t="s">
        <v>51</v>
      </c>
      <c r="B22" s="9">
        <v>44522</v>
      </c>
      <c r="C22" s="8" t="s">
        <v>27</v>
      </c>
      <c r="D22" s="8" t="s">
        <v>28</v>
      </c>
      <c r="E22" s="8" t="s">
        <v>29</v>
      </c>
      <c r="F22" s="8">
        <v>340531</v>
      </c>
      <c r="G22" s="10">
        <v>17026.55</v>
      </c>
      <c r="H22" s="7"/>
      <c r="I22" s="7"/>
      <c r="J22" s="7" t="s">
        <v>25</v>
      </c>
      <c r="K22" s="7"/>
      <c r="L22" s="7"/>
      <c r="M22" s="7"/>
      <c r="N22" s="8" t="s">
        <v>59</v>
      </c>
      <c r="O22" s="9">
        <v>44407</v>
      </c>
      <c r="P22" s="8" t="s">
        <v>53</v>
      </c>
      <c r="Q22" s="8" t="s">
        <v>24</v>
      </c>
      <c r="R22" s="8" t="s">
        <v>35</v>
      </c>
      <c r="S22" s="8">
        <v>599410</v>
      </c>
      <c r="T22" s="10">
        <v>59941</v>
      </c>
      <c r="U22" s="7"/>
      <c r="V22" s="7"/>
      <c r="W22" s="7"/>
    </row>
    <row r="23" spans="1:23" ht="14.25" customHeight="1" x14ac:dyDescent="0.35">
      <c r="A23" s="8" t="s">
        <v>52</v>
      </c>
      <c r="B23" s="9">
        <v>44559</v>
      </c>
      <c r="C23" s="8" t="s">
        <v>53</v>
      </c>
      <c r="D23" s="8" t="s">
        <v>24</v>
      </c>
      <c r="E23" s="8" t="s">
        <v>25</v>
      </c>
      <c r="F23" s="8">
        <v>446852</v>
      </c>
      <c r="G23" s="10">
        <v>26811.119999999999</v>
      </c>
      <c r="H23" s="7"/>
      <c r="I23" s="7"/>
      <c r="J23" s="6" t="s">
        <v>20</v>
      </c>
      <c r="K23" s="7"/>
      <c r="L23" s="7"/>
      <c r="M23" s="7"/>
      <c r="N23" s="8" t="s">
        <v>60</v>
      </c>
      <c r="O23" s="9">
        <v>44618</v>
      </c>
      <c r="P23" s="8" t="s">
        <v>61</v>
      </c>
      <c r="Q23" s="8" t="s">
        <v>33</v>
      </c>
      <c r="R23" s="8" t="s">
        <v>25</v>
      </c>
      <c r="S23" s="8">
        <v>525266</v>
      </c>
      <c r="T23" s="10">
        <v>52526.600000000006</v>
      </c>
      <c r="U23" s="7"/>
      <c r="V23" s="7"/>
      <c r="W23" s="7"/>
    </row>
    <row r="24" spans="1:23" ht="14.25" customHeight="1" x14ac:dyDescent="0.35">
      <c r="A24" s="8" t="s">
        <v>54</v>
      </c>
      <c r="B24" s="9">
        <v>44312</v>
      </c>
      <c r="C24" s="8" t="s">
        <v>55</v>
      </c>
      <c r="D24" s="8" t="s">
        <v>28</v>
      </c>
      <c r="E24" s="8" t="s">
        <v>29</v>
      </c>
      <c r="F24" s="8">
        <v>136867</v>
      </c>
      <c r="G24" s="10">
        <v>4106.01</v>
      </c>
      <c r="H24" s="7"/>
      <c r="I24" s="7"/>
      <c r="J24" s="7" t="s">
        <v>154</v>
      </c>
      <c r="K24" s="7"/>
      <c r="L24" s="7"/>
      <c r="M24" s="7"/>
      <c r="N24" s="8" t="s">
        <v>63</v>
      </c>
      <c r="O24" s="9">
        <v>44439</v>
      </c>
      <c r="P24" s="8" t="s">
        <v>61</v>
      </c>
      <c r="Q24" s="8" t="s">
        <v>24</v>
      </c>
      <c r="R24" s="8" t="s">
        <v>29</v>
      </c>
      <c r="S24" s="8">
        <v>596943</v>
      </c>
      <c r="T24" s="10">
        <v>59694.3</v>
      </c>
      <c r="U24" s="7"/>
      <c r="V24" s="7"/>
      <c r="W24" s="7"/>
    </row>
    <row r="25" spans="1:23" ht="14.25" customHeight="1" x14ac:dyDescent="0.35">
      <c r="A25" s="8" t="s">
        <v>56</v>
      </c>
      <c r="B25" s="9">
        <v>44314</v>
      </c>
      <c r="C25" s="8" t="s">
        <v>53</v>
      </c>
      <c r="D25" s="8" t="s">
        <v>24</v>
      </c>
      <c r="E25" s="8" t="s">
        <v>25</v>
      </c>
      <c r="F25" s="8">
        <v>516616</v>
      </c>
      <c r="G25" s="10">
        <v>51661.600000000006</v>
      </c>
      <c r="H25" s="7"/>
      <c r="I25" s="7"/>
      <c r="J25" s="7"/>
      <c r="K25" s="7"/>
      <c r="L25" s="7"/>
      <c r="M25" s="7"/>
      <c r="N25" s="8" t="s">
        <v>79</v>
      </c>
      <c r="O25" s="9">
        <v>44575</v>
      </c>
      <c r="P25" s="8" t="s">
        <v>55</v>
      </c>
      <c r="Q25" s="8" t="s">
        <v>24</v>
      </c>
      <c r="R25" s="8" t="s">
        <v>25</v>
      </c>
      <c r="S25" s="8">
        <v>517324</v>
      </c>
      <c r="T25" s="10">
        <v>51732.4</v>
      </c>
      <c r="U25" s="7"/>
      <c r="V25" s="7"/>
      <c r="W25" s="7"/>
    </row>
    <row r="26" spans="1:23" ht="14.25" customHeight="1" x14ac:dyDescent="0.35">
      <c r="A26" s="8" t="s">
        <v>57</v>
      </c>
      <c r="B26" s="9">
        <v>44398</v>
      </c>
      <c r="C26" s="8" t="s">
        <v>53</v>
      </c>
      <c r="D26" s="8" t="s">
        <v>28</v>
      </c>
      <c r="E26" s="8" t="s">
        <v>29</v>
      </c>
      <c r="F26" s="8">
        <v>214977</v>
      </c>
      <c r="G26" s="10">
        <v>8599.08</v>
      </c>
      <c r="H26" s="7"/>
      <c r="I26" s="7"/>
      <c r="J26" s="7"/>
      <c r="K26" s="7"/>
      <c r="L26" s="7"/>
      <c r="M26" s="7"/>
      <c r="N26" s="8" t="s">
        <v>84</v>
      </c>
      <c r="O26" s="9">
        <v>44443</v>
      </c>
      <c r="P26" s="8" t="s">
        <v>67</v>
      </c>
      <c r="Q26" s="8" t="s">
        <v>24</v>
      </c>
      <c r="R26" s="8" t="s">
        <v>25</v>
      </c>
      <c r="S26" s="8">
        <v>590998</v>
      </c>
      <c r="T26" s="10">
        <v>59099.8</v>
      </c>
      <c r="U26" s="7"/>
      <c r="V26" s="7"/>
      <c r="W26" s="7"/>
    </row>
    <row r="27" spans="1:23" ht="14.25" customHeight="1" x14ac:dyDescent="0.35">
      <c r="A27" s="8" t="s">
        <v>58</v>
      </c>
      <c r="B27" s="9">
        <v>44502</v>
      </c>
      <c r="C27" s="8" t="s">
        <v>55</v>
      </c>
      <c r="D27" s="8" t="s">
        <v>33</v>
      </c>
      <c r="E27" s="8" t="s">
        <v>25</v>
      </c>
      <c r="F27" s="8">
        <v>164982</v>
      </c>
      <c r="G27" s="10">
        <v>4949.46</v>
      </c>
      <c r="H27" s="7"/>
      <c r="I27" s="7"/>
      <c r="J27" s="7"/>
      <c r="K27" s="7"/>
      <c r="L27" s="7"/>
      <c r="M27" s="7"/>
      <c r="N27" s="8" t="s">
        <v>85</v>
      </c>
      <c r="O27" s="9">
        <v>44371</v>
      </c>
      <c r="P27" s="8" t="s">
        <v>61</v>
      </c>
      <c r="Q27" s="8" t="s">
        <v>24</v>
      </c>
      <c r="R27" s="8" t="s">
        <v>29</v>
      </c>
      <c r="S27" s="8">
        <v>513693</v>
      </c>
      <c r="T27" s="10">
        <v>51369.3</v>
      </c>
      <c r="U27" s="7"/>
      <c r="V27" s="7"/>
      <c r="W27" s="7"/>
    </row>
    <row r="28" spans="1:23" ht="14.25" customHeight="1" x14ac:dyDescent="0.35">
      <c r="A28" s="8" t="s">
        <v>59</v>
      </c>
      <c r="B28" s="9">
        <v>44407</v>
      </c>
      <c r="C28" s="8" t="s">
        <v>53</v>
      </c>
      <c r="D28" s="8" t="s">
        <v>24</v>
      </c>
      <c r="E28" s="8" t="s">
        <v>35</v>
      </c>
      <c r="F28" s="8">
        <v>599410</v>
      </c>
      <c r="G28" s="10">
        <v>59941</v>
      </c>
      <c r="H28" s="7"/>
      <c r="I28" s="7"/>
      <c r="J28" s="7"/>
      <c r="K28" s="7"/>
      <c r="L28" s="7"/>
      <c r="M28" s="7"/>
      <c r="N28" s="8" t="s">
        <v>87</v>
      </c>
      <c r="O28" s="9">
        <v>44308</v>
      </c>
      <c r="P28" s="8" t="s">
        <v>67</v>
      </c>
      <c r="Q28" s="8" t="s">
        <v>28</v>
      </c>
      <c r="R28" s="8" t="s">
        <v>35</v>
      </c>
      <c r="S28" s="8">
        <v>573226</v>
      </c>
      <c r="T28" s="10">
        <v>57322.600000000006</v>
      </c>
      <c r="U28" s="7"/>
      <c r="V28" s="7"/>
      <c r="W28" s="7"/>
    </row>
    <row r="29" spans="1:23" ht="14.25" customHeight="1" x14ac:dyDescent="0.35">
      <c r="A29" s="8" t="s">
        <v>60</v>
      </c>
      <c r="B29" s="9">
        <v>44618</v>
      </c>
      <c r="C29" s="8" t="s">
        <v>61</v>
      </c>
      <c r="D29" s="8" t="s">
        <v>33</v>
      </c>
      <c r="E29" s="8" t="s">
        <v>25</v>
      </c>
      <c r="F29" s="8">
        <v>525266</v>
      </c>
      <c r="G29" s="10">
        <v>52526.600000000006</v>
      </c>
      <c r="H29" s="7"/>
      <c r="I29" s="7"/>
      <c r="J29" s="7"/>
      <c r="K29" s="7"/>
      <c r="L29" s="7"/>
      <c r="M29" s="7"/>
      <c r="N29" s="8" t="s">
        <v>91</v>
      </c>
      <c r="O29" s="9">
        <v>44464</v>
      </c>
      <c r="P29" s="8" t="s">
        <v>55</v>
      </c>
      <c r="Q29" s="8" t="s">
        <v>33</v>
      </c>
      <c r="R29" s="8" t="s">
        <v>25</v>
      </c>
      <c r="S29" s="8">
        <v>546362</v>
      </c>
      <c r="T29" s="10">
        <v>54636.200000000004</v>
      </c>
      <c r="U29" s="7"/>
      <c r="V29" s="7"/>
      <c r="W29" s="7"/>
    </row>
    <row r="30" spans="1:23" ht="14.25" customHeight="1" x14ac:dyDescent="0.35">
      <c r="A30" s="8" t="s">
        <v>62</v>
      </c>
      <c r="B30" s="9">
        <v>44648</v>
      </c>
      <c r="C30" s="8" t="s">
        <v>53</v>
      </c>
      <c r="D30" s="8" t="s">
        <v>24</v>
      </c>
      <c r="E30" s="8" t="s">
        <v>25</v>
      </c>
      <c r="F30" s="8">
        <v>208439</v>
      </c>
      <c r="G30" s="10">
        <v>8337.56</v>
      </c>
      <c r="H30" s="7"/>
      <c r="I30" s="7"/>
      <c r="J30" s="7"/>
      <c r="K30" s="7"/>
      <c r="L30" s="7"/>
      <c r="M30" s="7"/>
      <c r="N30" s="8" t="s">
        <v>117</v>
      </c>
      <c r="O30" s="9">
        <v>44314</v>
      </c>
      <c r="P30" s="8" t="s">
        <v>53</v>
      </c>
      <c r="Q30" s="8" t="s">
        <v>24</v>
      </c>
      <c r="R30" s="8" t="s">
        <v>25</v>
      </c>
      <c r="S30" s="8">
        <v>516616</v>
      </c>
      <c r="T30" s="10">
        <v>51661.600000000006</v>
      </c>
      <c r="U30" s="7"/>
      <c r="V30" s="7"/>
      <c r="W30" s="7"/>
    </row>
    <row r="31" spans="1:23" ht="14.25" customHeight="1" x14ac:dyDescent="0.35">
      <c r="A31" s="8" t="s">
        <v>63</v>
      </c>
      <c r="B31" s="9">
        <v>44439</v>
      </c>
      <c r="C31" s="8" t="s">
        <v>61</v>
      </c>
      <c r="D31" s="8" t="s">
        <v>24</v>
      </c>
      <c r="E31" s="8" t="s">
        <v>29</v>
      </c>
      <c r="F31" s="8">
        <v>596943</v>
      </c>
      <c r="G31" s="10">
        <v>59694.3</v>
      </c>
      <c r="H31" s="7"/>
      <c r="I31" s="7"/>
      <c r="J31" s="7"/>
      <c r="K31" s="7"/>
      <c r="L31" s="7"/>
      <c r="M31" s="7"/>
      <c r="N31" s="8" t="s">
        <v>120</v>
      </c>
      <c r="O31" s="9">
        <v>44407</v>
      </c>
      <c r="P31" s="8" t="s">
        <v>53</v>
      </c>
      <c r="Q31" s="8" t="s">
        <v>24</v>
      </c>
      <c r="R31" s="8" t="s">
        <v>35</v>
      </c>
      <c r="S31" s="8">
        <v>599410</v>
      </c>
      <c r="T31" s="10">
        <v>59941</v>
      </c>
      <c r="U31" s="7"/>
      <c r="V31" s="7"/>
      <c r="W31" s="7"/>
    </row>
    <row r="32" spans="1:23" ht="14.25" customHeight="1" x14ac:dyDescent="0.35">
      <c r="A32" s="8" t="s">
        <v>64</v>
      </c>
      <c r="B32" s="9">
        <v>44467</v>
      </c>
      <c r="C32" s="8" t="s">
        <v>53</v>
      </c>
      <c r="D32" s="8" t="s">
        <v>28</v>
      </c>
      <c r="E32" s="8" t="s">
        <v>35</v>
      </c>
      <c r="F32" s="8">
        <v>244388</v>
      </c>
      <c r="G32" s="10">
        <v>9775.52</v>
      </c>
      <c r="H32" s="7"/>
      <c r="I32" s="7"/>
      <c r="J32" s="7"/>
      <c r="K32" s="7"/>
      <c r="L32" s="7"/>
      <c r="M32" s="7"/>
      <c r="N32" s="8" t="s">
        <v>121</v>
      </c>
      <c r="O32" s="9">
        <v>44618</v>
      </c>
      <c r="P32" s="8" t="s">
        <v>61</v>
      </c>
      <c r="Q32" s="8" t="s">
        <v>33</v>
      </c>
      <c r="R32" s="8" t="s">
        <v>25</v>
      </c>
      <c r="S32" s="8">
        <v>525266</v>
      </c>
      <c r="T32" s="10">
        <v>52526.600000000006</v>
      </c>
      <c r="U32" s="7"/>
      <c r="V32" s="7"/>
      <c r="W32" s="7"/>
    </row>
    <row r="33" spans="1:23" ht="14.25" customHeight="1" x14ac:dyDescent="0.35">
      <c r="A33" s="8" t="s">
        <v>65</v>
      </c>
      <c r="B33" s="9">
        <v>44577</v>
      </c>
      <c r="C33" s="8" t="s">
        <v>55</v>
      </c>
      <c r="D33" s="8" t="s">
        <v>28</v>
      </c>
      <c r="E33" s="8" t="s">
        <v>35</v>
      </c>
      <c r="F33" s="8">
        <v>131993</v>
      </c>
      <c r="G33" s="10">
        <v>3959.79</v>
      </c>
      <c r="H33" s="7"/>
      <c r="I33" s="7"/>
      <c r="J33" s="7"/>
      <c r="K33" s="7"/>
      <c r="L33" s="7"/>
      <c r="M33" s="7"/>
      <c r="N33" s="8" t="s">
        <v>123</v>
      </c>
      <c r="O33" s="9">
        <v>44439</v>
      </c>
      <c r="P33" s="8" t="s">
        <v>61</v>
      </c>
      <c r="Q33" s="8" t="s">
        <v>24</v>
      </c>
      <c r="R33" s="8" t="s">
        <v>29</v>
      </c>
      <c r="S33" s="8">
        <v>596943</v>
      </c>
      <c r="T33" s="10">
        <v>59694.3</v>
      </c>
      <c r="U33" s="7"/>
      <c r="V33" s="7"/>
      <c r="W33" s="7"/>
    </row>
    <row r="34" spans="1:23" ht="14.25" customHeight="1" x14ac:dyDescent="0.35">
      <c r="A34" s="8" t="s">
        <v>66</v>
      </c>
      <c r="B34" s="9">
        <v>44419</v>
      </c>
      <c r="C34" s="8" t="s">
        <v>67</v>
      </c>
      <c r="D34" s="8" t="s">
        <v>28</v>
      </c>
      <c r="E34" s="8" t="s">
        <v>29</v>
      </c>
      <c r="F34" s="8">
        <v>471720</v>
      </c>
      <c r="G34" s="10">
        <v>28303.200000000001</v>
      </c>
      <c r="H34" s="7"/>
      <c r="I34" s="7"/>
      <c r="J34" s="7"/>
      <c r="K34" s="7"/>
      <c r="L34" s="7"/>
      <c r="M34" s="7"/>
      <c r="N34" s="8" t="s">
        <v>138</v>
      </c>
      <c r="O34" s="9">
        <v>44575</v>
      </c>
      <c r="P34" s="8" t="s">
        <v>55</v>
      </c>
      <c r="Q34" s="8" t="s">
        <v>24</v>
      </c>
      <c r="R34" s="8" t="s">
        <v>25</v>
      </c>
      <c r="S34" s="8">
        <v>517324</v>
      </c>
      <c r="T34" s="10">
        <v>51732.4</v>
      </c>
      <c r="U34" s="7"/>
      <c r="V34" s="7"/>
      <c r="W34" s="7"/>
    </row>
    <row r="35" spans="1:23" ht="14.25" customHeight="1" x14ac:dyDescent="0.35">
      <c r="A35" s="8" t="s">
        <v>68</v>
      </c>
      <c r="B35" s="9">
        <v>44407</v>
      </c>
      <c r="C35" s="8" t="s">
        <v>61</v>
      </c>
      <c r="D35" s="8" t="s">
        <v>33</v>
      </c>
      <c r="E35" s="8" t="s">
        <v>25</v>
      </c>
      <c r="F35" s="8">
        <v>121713</v>
      </c>
      <c r="G35" s="10">
        <v>3651.39</v>
      </c>
      <c r="H35" s="7"/>
      <c r="I35" s="7"/>
      <c r="J35" s="7"/>
      <c r="K35" s="7"/>
      <c r="L35" s="7"/>
      <c r="M35" s="7"/>
      <c r="N35" s="8" t="s">
        <v>143</v>
      </c>
      <c r="O35" s="9">
        <v>44443</v>
      </c>
      <c r="P35" s="8" t="s">
        <v>67</v>
      </c>
      <c r="Q35" s="8" t="s">
        <v>24</v>
      </c>
      <c r="R35" s="8" t="s">
        <v>25</v>
      </c>
      <c r="S35" s="8">
        <v>590998</v>
      </c>
      <c r="T35" s="10">
        <v>59099.8</v>
      </c>
      <c r="U35" s="7"/>
      <c r="V35" s="7"/>
      <c r="W35" s="7"/>
    </row>
    <row r="36" spans="1:23" ht="14.25" customHeight="1" x14ac:dyDescent="0.35">
      <c r="A36" s="8" t="s">
        <v>69</v>
      </c>
      <c r="B36" s="9">
        <v>44352</v>
      </c>
      <c r="C36" s="8" t="s">
        <v>55</v>
      </c>
      <c r="D36" s="8" t="s">
        <v>24</v>
      </c>
      <c r="E36" s="8" t="s">
        <v>35</v>
      </c>
      <c r="F36" s="8">
        <v>292765</v>
      </c>
      <c r="G36" s="10">
        <v>11710.6</v>
      </c>
      <c r="H36" s="7"/>
      <c r="I36" s="7"/>
      <c r="J36" s="7"/>
      <c r="K36" s="7"/>
      <c r="L36" s="7"/>
      <c r="M36" s="7"/>
      <c r="N36" s="8" t="s">
        <v>144</v>
      </c>
      <c r="O36" s="9">
        <v>44371</v>
      </c>
      <c r="P36" s="8" t="s">
        <v>61</v>
      </c>
      <c r="Q36" s="8" t="s">
        <v>24</v>
      </c>
      <c r="R36" s="8" t="s">
        <v>29</v>
      </c>
      <c r="S36" s="8">
        <v>513693</v>
      </c>
      <c r="T36" s="10">
        <v>51369.3</v>
      </c>
      <c r="U36" s="7"/>
      <c r="V36" s="7"/>
      <c r="W36" s="7"/>
    </row>
    <row r="37" spans="1:23" ht="14.25" customHeight="1" x14ac:dyDescent="0.35">
      <c r="A37" s="8" t="s">
        <v>70</v>
      </c>
      <c r="B37" s="9">
        <v>44364</v>
      </c>
      <c r="C37" s="8" t="s">
        <v>55</v>
      </c>
      <c r="D37" s="8" t="s">
        <v>33</v>
      </c>
      <c r="E37" s="8" t="s">
        <v>25</v>
      </c>
      <c r="F37" s="8">
        <v>394736</v>
      </c>
      <c r="G37" s="10">
        <v>19736.800000000003</v>
      </c>
      <c r="H37" s="7"/>
      <c r="I37" s="7"/>
      <c r="J37" s="7"/>
      <c r="K37" s="7"/>
      <c r="L37" s="7"/>
      <c r="M37" s="7"/>
      <c r="N37" s="8" t="s">
        <v>146</v>
      </c>
      <c r="O37" s="9">
        <v>44308</v>
      </c>
      <c r="P37" s="8" t="s">
        <v>67</v>
      </c>
      <c r="Q37" s="8" t="s">
        <v>28</v>
      </c>
      <c r="R37" s="8" t="s">
        <v>35</v>
      </c>
      <c r="S37" s="8">
        <v>573226</v>
      </c>
      <c r="T37" s="10">
        <v>57322.600000000006</v>
      </c>
      <c r="U37" s="7"/>
      <c r="V37" s="7"/>
      <c r="W37" s="7"/>
    </row>
    <row r="38" spans="1:23" ht="14.25" customHeight="1" x14ac:dyDescent="0.35">
      <c r="A38" s="8" t="s">
        <v>71</v>
      </c>
      <c r="B38" s="9">
        <v>44620</v>
      </c>
      <c r="C38" s="8" t="s">
        <v>53</v>
      </c>
      <c r="D38" s="8" t="s">
        <v>33</v>
      </c>
      <c r="E38" s="8" t="s">
        <v>25</v>
      </c>
      <c r="F38" s="8">
        <v>289678</v>
      </c>
      <c r="G38" s="10">
        <v>11587.12</v>
      </c>
      <c r="H38" s="7"/>
      <c r="I38" s="7"/>
      <c r="J38" s="7"/>
      <c r="K38" s="7"/>
      <c r="L38" s="7"/>
      <c r="M38" s="7"/>
      <c r="N38" s="8" t="s">
        <v>150</v>
      </c>
      <c r="O38" s="9">
        <v>44464</v>
      </c>
      <c r="P38" s="8" t="s">
        <v>55</v>
      </c>
      <c r="Q38" s="8" t="s">
        <v>33</v>
      </c>
      <c r="R38" s="8" t="s">
        <v>25</v>
      </c>
      <c r="S38" s="8">
        <v>546362</v>
      </c>
      <c r="T38" s="10">
        <v>54636.200000000004</v>
      </c>
      <c r="U38" s="7"/>
      <c r="V38" s="7"/>
      <c r="W38" s="7"/>
    </row>
    <row r="39" spans="1:23" ht="14.25" customHeight="1" x14ac:dyDescent="0.35">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5">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5">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5">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5">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5">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5">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5">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5">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5">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5">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5">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5">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5">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5">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5">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5">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5">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5">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5">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5">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5">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5">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5">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5">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5">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5">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5">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5">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5">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5">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5">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5">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5">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5">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5">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5">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5">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5">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5">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5">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5">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5">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5">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5">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5">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5">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5">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5">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5">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5">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5">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5">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5">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5">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5">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5">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5">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5">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5">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5">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5">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5">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5">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5">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5">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5">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5">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5">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5">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5">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5">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5">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5">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5">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5">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5">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5">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5">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5">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5">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Problem Statement</vt:lpstr>
      <vt:lpstr>Statistical_Func</vt:lpstr>
      <vt:lpstr>Statistical_Func!Criteria</vt:lpstr>
      <vt:lpstr>Statistical_Func!Extract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Shesh,K,Kumar,CSC3A R</cp:lastModifiedBy>
  <dcterms:created xsi:type="dcterms:W3CDTF">2022-11-11T15:20:55Z</dcterms:created>
  <dcterms:modified xsi:type="dcterms:W3CDTF">2024-01-22T15:06:08Z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818d02-8d25-4bb9-b27c-e4db64670887_Enabled">
    <vt:lpwstr>true</vt:lpwstr>
  </property>
  <property fmtid="{D5CDD505-2E9C-101B-9397-08002B2CF9AE}" pid="3" name="MSIP_Label_55818d02-8d25-4bb9-b27c-e4db64670887_SetDate">
    <vt:lpwstr>2024-01-21T18:54:47Z</vt:lpwstr>
  </property>
  <property fmtid="{D5CDD505-2E9C-101B-9397-08002B2CF9AE}" pid="4" name="MSIP_Label_55818d02-8d25-4bb9-b27c-e4db64670887_Method">
    <vt:lpwstr>Standard</vt:lpwstr>
  </property>
  <property fmtid="{D5CDD505-2E9C-101B-9397-08002B2CF9AE}" pid="5" name="MSIP_Label_55818d02-8d25-4bb9-b27c-e4db64670887_Name">
    <vt:lpwstr>55818d02-8d25-4bb9-b27c-e4db64670887</vt:lpwstr>
  </property>
  <property fmtid="{D5CDD505-2E9C-101B-9397-08002B2CF9AE}" pid="6" name="MSIP_Label_55818d02-8d25-4bb9-b27c-e4db64670887_SiteId">
    <vt:lpwstr>a7f35688-9c00-4d5e-ba41-29f146377ab0</vt:lpwstr>
  </property>
  <property fmtid="{D5CDD505-2E9C-101B-9397-08002B2CF9AE}" pid="7" name="MSIP_Label_55818d02-8d25-4bb9-b27c-e4db64670887_ActionId">
    <vt:lpwstr>490f06f1-0f14-4ef0-8edc-cbec97283c57</vt:lpwstr>
  </property>
  <property fmtid="{D5CDD505-2E9C-101B-9397-08002B2CF9AE}" pid="8" name="MSIP_Label_55818d02-8d25-4bb9-b27c-e4db64670887_ContentBits">
    <vt:lpwstr>0</vt:lpwstr>
  </property>
</Properties>
</file>