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sheets>
    <sheet xmlns:r="http://schemas.openxmlformats.org/officeDocument/2006/relationships" name="Pricing Calculator" sheetId="1" state="visible" r:id="rId1"/>
  </sheets>
  <definedNames/>
  <calcPr calcId="124519" fullCalcOnLoad="1"/>
</workbook>
</file>

<file path=xl/styles.xml><?xml version="1.0" encoding="utf-8"?>
<styleSheet xmlns="http://schemas.openxmlformats.org/spreadsheetml/2006/main">
  <numFmts count="1">
    <numFmt numFmtId="164" formatCode="&quot;$&quot;#,##0.00"/>
  </numFmts>
  <fonts count="10">
    <font>
      <name val="Arial"/>
      <color rgb="FF000000"/>
      <sz val="10"/>
      <scheme val="minor"/>
    </font>
    <font>
      <name val="Proxima Nova"/>
      <color theme="1"/>
    </font>
    <font>
      <name val="Proxima Nova"/>
      <color rgb="FFFFFFFF"/>
    </font>
    <font>
      <name val="Proxima Nova"/>
      <b val="1"/>
      <color rgb="FFFFFFFF"/>
      <sz val="18"/>
    </font>
    <font>
      <name val="Proxima Nova"/>
      <i val="1"/>
      <color rgb="FFFFFFFF"/>
      <sz val="11"/>
    </font>
    <font>
      <name val="Proxima Nova"/>
      <b val="1"/>
      <color theme="1"/>
      <sz val="14"/>
    </font>
    <font>
      <name val="Proxima Nova"/>
      <b val="1"/>
      <color theme="1"/>
      <sz val="10"/>
    </font>
    <font>
      <name val="Proxima Nova"/>
      <b val="1"/>
      <color theme="1"/>
    </font>
    <font>
      <name val="Arial"/>
      <color theme="1"/>
      <scheme val="minor"/>
    </font>
    <font>
      <name val="Proxima Nova"/>
      <i val="1"/>
      <color theme="1"/>
    </font>
  </fonts>
  <fills count="5">
    <fill>
      <patternFill/>
    </fill>
    <fill>
      <patternFill patternType="lightGray"/>
    </fill>
    <fill>
      <patternFill patternType="solid">
        <fgColor rgb="FF1D0F23"/>
        <bgColor rgb="FF1D0F23"/>
      </patternFill>
    </fill>
    <fill>
      <patternFill patternType="solid">
        <fgColor rgb="FFEFEFEF"/>
        <bgColor rgb="FFEFEFEF"/>
      </patternFill>
    </fill>
    <fill>
      <patternFill patternType="solid">
        <fgColor rgb="FFFFFF00"/>
        <bgColor rgb="FFFFFF00"/>
      </patternFill>
    </fill>
  </fills>
  <borders count="2">
    <border/>
    <border>
      <left style="thin">
        <color rgb="FF999999"/>
      </left>
      <right style="thin">
        <color rgb="FF999999"/>
      </right>
      <top style="thin">
        <color rgb="FF999999"/>
      </top>
      <bottom style="thin">
        <color rgb="FF999999"/>
      </bottom>
    </border>
  </borders>
  <cellStyleXfs count="1">
    <xf numFmtId="0" fontId="0" fillId="0" borderId="0"/>
  </cellStyleXfs>
  <cellXfs count="31">
    <xf numFmtId="0" fontId="0" fillId="0" borderId="0" applyAlignment="1" pivotButton="0" quotePrefix="0" xfId="0">
      <alignment vertical="bottom"/>
    </xf>
    <xf numFmtId="0" fontId="1" fillId="2" borderId="0" pivotButton="0" quotePrefix="0" xfId="0"/>
    <xf numFmtId="0" fontId="1" fillId="2" borderId="0" pivotButton="0" quotePrefix="0" xfId="0"/>
    <xf numFmtId="0" fontId="2" fillId="2" borderId="0" pivotButton="0" quotePrefix="0" xfId="0"/>
    <xf numFmtId="0" fontId="3" fillId="2" borderId="0" pivotButton="0" quotePrefix="0" xfId="0"/>
    <xf numFmtId="0" fontId="4" fillId="2" borderId="0" applyAlignment="1" pivotButton="0" quotePrefix="0" xfId="0">
      <alignment horizontal="left"/>
    </xf>
    <xf numFmtId="0" fontId="2" fillId="2" borderId="0" applyAlignment="1" pivotButton="0" quotePrefix="0" xfId="0">
      <alignment wrapText="1"/>
    </xf>
    <xf numFmtId="0" fontId="1" fillId="0" borderId="0" pivotButton="0" quotePrefix="0" xfId="0"/>
    <xf numFmtId="0" fontId="5" fillId="0" borderId="0" pivotButton="0" quotePrefix="0" xfId="0"/>
    <xf numFmtId="0" fontId="6" fillId="0" borderId="0" pivotButton="0" quotePrefix="0" xfId="0"/>
    <xf numFmtId="0" fontId="7" fillId="0" borderId="0" pivotButton="0" quotePrefix="0" xfId="0"/>
    <xf numFmtId="0" fontId="1" fillId="3" borderId="1" pivotButton="0" quotePrefix="0" xfId="0"/>
    <xf numFmtId="164" fontId="1" fillId="4" borderId="1" applyAlignment="1" pivotButton="0" quotePrefix="0" xfId="0">
      <alignment horizontal="right"/>
    </xf>
    <xf numFmtId="164" fontId="1" fillId="0" borderId="1" applyAlignment="1" pivotButton="0" quotePrefix="0" xfId="0">
      <alignment horizontal="right"/>
    </xf>
    <xf numFmtId="164" fontId="1" fillId="0" borderId="1" applyAlignment="1" pivotButton="0" quotePrefix="0" xfId="0">
      <alignment horizontal="right"/>
    </xf>
    <xf numFmtId="0" fontId="1" fillId="3" borderId="1" pivotButton="0" quotePrefix="1" xfId="0"/>
    <xf numFmtId="9" fontId="1" fillId="0" borderId="1" applyAlignment="1" pivotButton="0" quotePrefix="0" xfId="0">
      <alignment horizontal="right"/>
    </xf>
    <xf numFmtId="10" fontId="1" fillId="0" borderId="1" pivotButton="0" quotePrefix="0" xfId="0"/>
    <xf numFmtId="10" fontId="1" fillId="0" borderId="1" applyAlignment="1" pivotButton="0" quotePrefix="0" xfId="0">
      <alignment horizontal="right"/>
    </xf>
    <xf numFmtId="0" fontId="8" fillId="0" borderId="0" applyAlignment="1" pivotButton="0" quotePrefix="0" xfId="0">
      <alignment horizontal="right"/>
    </xf>
    <xf numFmtId="0" fontId="1" fillId="0" borderId="0" applyAlignment="1" pivotButton="0" quotePrefix="0" xfId="0">
      <alignment horizontal="right"/>
    </xf>
    <xf numFmtId="9" fontId="1" fillId="0" borderId="1" pivotButton="0" quotePrefix="0" xfId="0"/>
    <xf numFmtId="0" fontId="9" fillId="3" borderId="1" pivotButton="0" quotePrefix="0" xfId="0"/>
    <xf numFmtId="164" fontId="9" fillId="0" borderId="1" applyAlignment="1" pivotButton="0" quotePrefix="0" xfId="0">
      <alignment horizontal="right"/>
    </xf>
    <xf numFmtId="0" fontId="1" fillId="0" borderId="0" pivotButton="0" quotePrefix="0" xfId="0"/>
    <xf numFmtId="0" fontId="7" fillId="3" borderId="1" pivotButton="0" quotePrefix="0" xfId="0"/>
    <xf numFmtId="164" fontId="7" fillId="0" borderId="1" pivotButton="0" quotePrefix="0" xfId="0"/>
    <xf numFmtId="164" fontId="7" fillId="0" borderId="1" applyAlignment="1" pivotButton="0" quotePrefix="0" xfId="0">
      <alignment horizontal="right"/>
    </xf>
    <xf numFmtId="10" fontId="1" fillId="0" borderId="0" pivotButton="0" quotePrefix="0" xfId="0"/>
    <xf numFmtId="164" fontId="1" fillId="0" borderId="1" pivotButton="0" quotePrefix="0" xfId="0"/>
    <xf numFmtId="0" fontId="0" fillId="0" borderId="0" pivotButton="0" quotePrefix="0" xfId="0"/>
  </cellXfs>
  <cellStyles count="1">
    <cellStyle name="Normal" xfId="0" builtinId="0"/>
  </cellStyles>
  <dxfs count="3">
    <dxf>
      <font/>
      <fill>
        <patternFill patternType="solid">
          <fgColor rgb="FFB7E1CD"/>
          <bgColor rgb="FFB7E1CD"/>
        </patternFill>
      </fill>
      <border/>
    </dxf>
    <dxf>
      <font/>
      <fill>
        <patternFill patternType="solid">
          <fgColor rgb="FFF4CCCC"/>
          <bgColor rgb="FFF4CCCC"/>
        </patternFill>
      </fill>
      <border/>
    </dxf>
    <dxf>
      <font/>
      <fill>
        <patternFill patternType="solid">
          <fgColor rgb="FFF4C7C3"/>
          <bgColor rgb="FFF4C7C3"/>
        </patternFill>
      </fill>
      <border/>
    </dxf>
  </dxf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s>
</file>

<file path=xl/drawings/drawing1.xml><?xml version="1.0" encoding="utf-8"?>
<wsDr xmlns="http://schemas.openxmlformats.org/drawingml/2006/spreadsheetDrawing">
  <oneCellAnchor>
    <from>
      <col>1</col>
      <colOff>38100</colOff>
      <row>0</row>
      <rowOff>104775</rowOff>
    </from>
    <ext cx="2628900" cy="266700"/>
    <pic>
      <nvPicPr>
        <cNvPr id="0" name="image1.png" title="Image"/>
        <cNvPicPr preferRelativeResize="0"/>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avLst/>
        </a:prstGeom>
        <a:noFill xmlns:a="http://schemas.openxmlformats.org/drawingml/2006/main"/>
        <a:ln xmlns:a="http://schemas.openxmlformats.org/drawingml/2006/main">
          <a:prstDash val="solid"/>
        </a:ln>
      </spPr>
    </pic>
    <clientData fLocksWithSheet="0"/>
  </oneCellAnchor>
</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0" summaryRight="0"/>
    <pageSetUpPr/>
  </sheetPr>
  <dimension ref="A1:N31"/>
  <sheetViews>
    <sheetView showGridLines="0" workbookViewId="0">
      <selection activeCell="A1" sqref="A1"/>
    </sheetView>
  </sheetViews>
  <sheetFormatPr baseColWidth="8" defaultColWidth="12.63" defaultRowHeight="15.75" customHeight="1"/>
  <cols>
    <col width="2.75" customWidth="1" style="30" min="1" max="1"/>
    <col width="20.5" customWidth="1" style="30" min="2" max="2"/>
    <col width="14.88" customWidth="1" style="30" min="3" max="3"/>
    <col width="1.63" customWidth="1" style="30" min="4" max="6"/>
    <col width="25.88" customWidth="1" style="30" min="7" max="7"/>
    <col width="14.88" customWidth="1" style="30" min="8" max="8"/>
    <col width="1.63" customWidth="1" style="30" min="9" max="11"/>
    <col width="27.13" customWidth="1" style="30" min="12" max="12"/>
    <col width="13.75" customWidth="1" style="30" min="13" max="13"/>
  </cols>
  <sheetData>
    <row r="1">
      <c r="A1" s="2" t="n"/>
      <c r="B1" s="2" t="n"/>
      <c r="C1" s="2" t="n"/>
      <c r="D1" s="2" t="n"/>
      <c r="E1" s="2" t="n"/>
      <c r="F1" s="2" t="n"/>
      <c r="G1" s="2" t="n"/>
      <c r="H1" s="2" t="n"/>
      <c r="I1" s="2" t="n"/>
      <c r="J1" s="2" t="n"/>
      <c r="K1" s="2" t="n"/>
      <c r="L1" s="2" t="n"/>
      <c r="M1" s="2" t="n"/>
      <c r="N1" s="2" t="n"/>
    </row>
    <row r="2">
      <c r="A2" s="2" t="n"/>
      <c r="B2" s="2" t="n"/>
      <c r="C2" s="2" t="n"/>
      <c r="D2" s="2" t="n"/>
      <c r="E2" s="2" t="n"/>
      <c r="F2" s="2" t="n"/>
      <c r="G2" s="2" t="n"/>
      <c r="H2" s="2" t="n"/>
      <c r="I2" s="2" t="n"/>
      <c r="J2" s="2" t="n"/>
      <c r="K2" s="2" t="n"/>
      <c r="L2" s="2" t="n"/>
      <c r="M2" s="2" t="n"/>
      <c r="N2" s="2" t="n"/>
    </row>
    <row r="3">
      <c r="A3" s="3" t="n"/>
      <c r="B3" s="4" t="inlineStr">
        <is>
          <t>VIP Pricing Calculator</t>
        </is>
      </c>
      <c r="C3" s="2" t="n">
        <v>120</v>
      </c>
      <c r="D3" s="2" t="n"/>
      <c r="E3" s="2" t="n"/>
      <c r="F3" s="2" t="n"/>
      <c r="G3" s="2" t="n"/>
      <c r="H3" s="2" t="n"/>
      <c r="I3" s="2" t="n"/>
      <c r="J3" s="2" t="n"/>
      <c r="K3" s="2" t="n"/>
      <c r="L3" s="2" t="n"/>
      <c r="M3" s="2" t="n"/>
      <c r="N3" s="2" t="n"/>
    </row>
    <row r="4">
      <c r="A4" s="3" t="n"/>
      <c r="B4" s="5" t="inlineStr">
        <is>
          <t>This is a tool that will help you determine what your VIP price and MSRP price should be for your crowdfunding campaign.
Do not request edit access. Make a copy (File &gt; Make a copy).</t>
        </is>
      </c>
      <c r="C4" s="2" t="n">
        <v>20</v>
      </c>
      <c r="D4" s="2" t="n"/>
      <c r="E4" s="2" t="n"/>
      <c r="F4" s="2" t="n"/>
      <c r="G4" s="2" t="n"/>
      <c r="H4" s="2" t="n"/>
      <c r="I4" s="2" t="n"/>
      <c r="J4" s="2" t="n"/>
      <c r="K4" s="2" t="n"/>
      <c r="L4" s="2" t="n"/>
      <c r="M4" s="2" t="n"/>
      <c r="N4" s="2" t="n"/>
    </row>
    <row r="5">
      <c r="A5" s="2" t="n"/>
      <c r="B5" s="6" t="inlineStr">
        <is>
          <t xml:space="preserve">
Directions:
1. Insert your COGS and your Shipping Fees (estimated is fine if you don't have shipping finalized) in the "Inputs" section
2. The calculator will output a Low and High Margin price range. Choose a VIP price that's within that range, and type it into the "Your VIP Price" cell.
        - The cell will turn green if it's within range, red if it's not
3. After you enter your VIP price, the calculator will output a Low and High Discount MSRP range. Choose an MSRP that's within that range, and type it into the "Your MSRP" cell
4. Once you have your finalized VIP Price and MSRP, you'll see the discounts in dollars and percentage that you can use in your funnel and emails. </t>
        </is>
      </c>
      <c r="M5" s="2" t="n"/>
      <c r="N5" s="2" t="n"/>
    </row>
    <row r="6" ht="8.25" customHeight="1" s="30">
      <c r="A6" s="2" t="n"/>
      <c r="B6" s="2" t="n"/>
      <c r="C6" s="2" t="n"/>
      <c r="D6" s="2" t="n"/>
      <c r="E6" s="2" t="n"/>
      <c r="F6" s="2" t="n"/>
      <c r="G6" s="2" t="n"/>
      <c r="H6" s="2" t="n"/>
      <c r="I6" s="2" t="n"/>
      <c r="J6" s="2" t="n"/>
      <c r="K6" s="2" t="n"/>
      <c r="L6" s="2" t="n"/>
      <c r="M6" s="2" t="n"/>
      <c r="N6" s="2" t="n"/>
    </row>
    <row r="7">
      <c r="A7" s="24" t="n"/>
      <c r="B7" s="8" t="inlineStr">
        <is>
          <t>Inputs</t>
        </is>
      </c>
      <c r="C7" s="24" t="n"/>
      <c r="D7" s="24" t="n"/>
      <c r="E7" s="2" t="n"/>
      <c r="F7" s="24" t="n"/>
      <c r="G7" s="8" t="inlineStr">
        <is>
          <t>Price Selection</t>
        </is>
      </c>
      <c r="H7" s="24" t="n"/>
      <c r="I7" s="24" t="n"/>
      <c r="J7" s="2" t="n"/>
      <c r="K7" s="24" t="n"/>
      <c r="L7" s="8" t="inlineStr">
        <is>
          <t>Final Breakdowns</t>
        </is>
      </c>
      <c r="M7" s="24" t="n"/>
      <c r="N7" s="24" t="n"/>
    </row>
    <row r="8">
      <c r="A8" s="24" t="n"/>
      <c r="B8" s="9" t="inlineStr">
        <is>
          <t>Costs</t>
        </is>
      </c>
      <c r="C8" s="24" t="n"/>
      <c r="D8" s="24" t="n"/>
      <c r="E8" s="2" t="n"/>
      <c r="F8" s="24" t="n"/>
      <c r="G8" s="10" t="inlineStr">
        <is>
          <t>VIP Price</t>
        </is>
      </c>
      <c r="H8" s="24" t="n"/>
      <c r="I8" s="24" t="n"/>
      <c r="J8" s="2" t="n"/>
      <c r="K8" s="24" t="n"/>
      <c r="L8" s="10" t="n">
        <v>399</v>
      </c>
    </row>
    <row r="9">
      <c r="A9" s="24" t="n"/>
      <c r="B9" s="11" t="inlineStr">
        <is>
          <t>COGS</t>
        </is>
      </c>
      <c r="C9" s="12" t="inlineStr">
        <is>
          <t>[Enter COGS]</t>
        </is>
      </c>
      <c r="D9" s="24" t="n"/>
      <c r="E9" s="2" t="n"/>
      <c r="F9" s="24" t="n"/>
      <c r="G9" s="11" t="inlineStr">
        <is>
          <t>Low Margin Threshold</t>
        </is>
      </c>
      <c r="H9" s="14">
        <f>iferror(($C$9+(($C$15+$C$14+$C$13)*$C$10))/(1-$C$13-$C$14-$C$15),"Needs Costs")</f>
        <v/>
      </c>
      <c r="I9" s="24" t="n"/>
      <c r="J9" s="2" t="n"/>
      <c r="K9" s="24" t="n"/>
      <c r="L9" s="11" t="n">
        <v>299</v>
      </c>
      <c r="M9" s="14">
        <f>H17</f>
        <v/>
      </c>
    </row>
    <row r="10">
      <c r="A10" s="24" t="n"/>
      <c r="B10" s="11" t="inlineStr">
        <is>
          <t>Shipping Fees</t>
        </is>
      </c>
      <c r="C10" s="12" t="inlineStr">
        <is>
          <t>[Enter Shipping]</t>
        </is>
      </c>
      <c r="D10" s="24" t="n"/>
      <c r="E10" s="2" t="n"/>
      <c r="F10" s="24" t="n"/>
      <c r="G10" s="11" t="inlineStr">
        <is>
          <t>High Margin Threshold</t>
        </is>
      </c>
      <c r="H10" s="14">
        <f>iferror(($C$9+(($C$16+$C$14+$C$13)*$C$10))/(1-$C$13-$C$14-$C$16),"Needs Costs")</f>
        <v/>
      </c>
      <c r="I10" s="24" t="n"/>
      <c r="J10" s="2" t="n"/>
      <c r="K10" s="24" t="n"/>
      <c r="L10" s="11" t="inlineStr">
        <is>
          <t>Final VIP Price</t>
        </is>
      </c>
      <c r="M10" s="14">
        <f>H11</f>
        <v/>
      </c>
    </row>
    <row r="11">
      <c r="A11" s="24" t="n"/>
      <c r="B11" s="24" t="n"/>
      <c r="C11" s="24" t="n"/>
      <c r="D11" s="24" t="n"/>
      <c r="E11" s="2" t="n"/>
      <c r="F11" s="24" t="n"/>
      <c r="G11" s="11" t="inlineStr">
        <is>
          <t>Your VIP Price</t>
        </is>
      </c>
      <c r="H11" s="14" t="inlineStr">
        <is>
          <t>[Enter VIP Price]</t>
        </is>
      </c>
      <c r="I11" s="24" t="n"/>
      <c r="J11" s="2" t="n"/>
      <c r="K11" s="24" t="n"/>
      <c r="L11" s="11" t="inlineStr">
        <is>
          <t>Final Dollar Discount</t>
        </is>
      </c>
      <c r="M11" s="14">
        <f>iferror(M9-M10,"Needs Prices")</f>
        <v/>
      </c>
    </row>
    <row r="12">
      <c r="A12" s="24" t="n"/>
      <c r="B12" s="10" t="inlineStr">
        <is>
          <t>Assumptions</t>
        </is>
      </c>
      <c r="C12" s="24" t="n"/>
      <c r="D12" s="24" t="n"/>
      <c r="E12" s="2" t="n"/>
      <c r="F12" s="24" t="n"/>
      <c r="G12" s="15" t="inlineStr">
        <is>
          <t>+ Shipping</t>
        </is>
      </c>
      <c r="H12" s="14">
        <f>iferror((H11+C10),"Needs VIP Price")</f>
        <v/>
      </c>
      <c r="I12" s="24" t="n"/>
      <c r="J12" s="2" t="n"/>
      <c r="K12" s="24" t="n"/>
      <c r="L12" s="11" t="inlineStr">
        <is>
          <t>Final % Discount</t>
        </is>
      </c>
      <c r="M12" s="16">
        <f>iferror(M11/M9,"Needs Prices")</f>
        <v/>
      </c>
    </row>
    <row r="13">
      <c r="A13" s="24" t="n"/>
      <c r="B13" s="11" t="inlineStr">
        <is>
          <t>Platform Fee</t>
        </is>
      </c>
      <c r="C13" s="17" t="n">
        <v>0.05</v>
      </c>
      <c r="D13" s="24" t="n"/>
      <c r="E13" s="2" t="n"/>
      <c r="F13" s="24" t="n"/>
      <c r="G13" s="24" t="n"/>
      <c r="H13" s="24" t="n"/>
      <c r="I13" s="24" t="n"/>
      <c r="J13" s="2" t="n"/>
      <c r="K13" s="24" t="n"/>
      <c r="L13" s="11" t="inlineStr">
        <is>
          <t>Final Profit</t>
        </is>
      </c>
      <c r="M13" s="14">
        <f>IFERROR((M10+C10)-(C9+C10)-(0.05*(M10+C10))-(0.03*(M10+C10)),"Needs Prices")</f>
        <v/>
      </c>
    </row>
    <row r="14">
      <c r="A14" s="24" t="n"/>
      <c r="B14" s="11" t="inlineStr">
        <is>
          <t>Payment Processing Fee</t>
        </is>
      </c>
      <c r="C14" s="17" t="n">
        <v>0.03</v>
      </c>
      <c r="D14" s="24" t="n"/>
      <c r="E14" s="2" t="n"/>
      <c r="F14" s="24" t="n"/>
      <c r="G14" s="10" t="inlineStr">
        <is>
          <t>MSRP</t>
        </is>
      </c>
      <c r="I14" s="24" t="n"/>
      <c r="J14" s="2" t="n"/>
      <c r="K14" s="24" t="n"/>
      <c r="L14" s="11" t="inlineStr">
        <is>
          <t>Final Profit Margin (with shipping)</t>
        </is>
      </c>
      <c r="M14" s="18">
        <f>iferror(M13/(M10+C10),"Needs Prices")</f>
        <v/>
      </c>
    </row>
    <row r="15">
      <c r="A15" s="24" t="n"/>
      <c r="B15" s="11" t="inlineStr">
        <is>
          <t>Target Margin (Low)</t>
        </is>
      </c>
      <c r="C15" s="17" t="n">
        <v>0.35</v>
      </c>
      <c r="D15" s="24" t="n"/>
      <c r="E15" s="2" t="n"/>
      <c r="F15" s="24" t="n"/>
      <c r="G15" s="11" t="inlineStr">
        <is>
          <t>Low Discount MSRP</t>
        </is>
      </c>
      <c r="H15" s="14">
        <f>iferror((H11/(1-C17)),"Needs VIP Price")</f>
        <v/>
      </c>
      <c r="I15" s="24" t="n"/>
      <c r="J15" s="2" t="n"/>
      <c r="K15" s="24" t="n"/>
      <c r="M15" s="19" t="n"/>
    </row>
    <row r="16">
      <c r="A16" s="24" t="n"/>
      <c r="B16" s="11" t="inlineStr">
        <is>
          <t>Target Margin (High)</t>
        </is>
      </c>
      <c r="C16" s="17" t="n">
        <v>0.45</v>
      </c>
      <c r="D16" s="24" t="n"/>
      <c r="E16" s="2" t="n"/>
      <c r="F16" s="24" t="n"/>
      <c r="G16" s="11" t="inlineStr">
        <is>
          <t>High Discount MSRP</t>
        </is>
      </c>
      <c r="H16" s="14">
        <f>iferror(H11/(1-C18),"Needs VIP Price")</f>
        <v/>
      </c>
      <c r="I16" s="24" t="n"/>
      <c r="J16" s="2" t="n"/>
      <c r="K16" s="24" t="n"/>
      <c r="L16" s="10" t="inlineStr">
        <is>
          <t>Revenue Details</t>
        </is>
      </c>
      <c r="M16" s="20" t="n"/>
    </row>
    <row r="17">
      <c r="A17" s="24" t="n"/>
      <c r="B17" s="11" t="inlineStr">
        <is>
          <t>Target Discount (Low)</t>
        </is>
      </c>
      <c r="C17" s="21" t="n">
        <v>0.25</v>
      </c>
      <c r="D17" s="24" t="n"/>
      <c r="E17" s="2" t="n"/>
      <c r="F17" s="24" t="n"/>
      <c r="G17" s="11" t="inlineStr">
        <is>
          <t>Your MSRP</t>
        </is>
      </c>
      <c r="H17" s="14" t="inlineStr">
        <is>
          <t>[Enter MSRP]</t>
        </is>
      </c>
      <c r="I17" s="24" t="n"/>
      <c r="J17" s="2" t="n"/>
      <c r="K17" s="24" t="n"/>
      <c r="L17" s="22" t="inlineStr">
        <is>
          <t>Price</t>
        </is>
      </c>
      <c r="M17" s="23">
        <f>H11</f>
        <v/>
      </c>
    </row>
    <row r="18">
      <c r="A18" s="24" t="n"/>
      <c r="B18" s="11" t="inlineStr">
        <is>
          <t>Target Discount (High)</t>
        </is>
      </c>
      <c r="C18" s="21" t="n">
        <v>0.4</v>
      </c>
      <c r="D18" s="24" t="n"/>
      <c r="E18" s="2" t="n"/>
      <c r="F18" s="24" t="n"/>
      <c r="G18" s="24" t="n"/>
      <c r="H18" s="24" t="n"/>
      <c r="I18" s="24" t="n"/>
      <c r="J18" s="2" t="n"/>
      <c r="K18" s="24" t="n"/>
      <c r="L18" s="22" t="inlineStr">
        <is>
          <t>Shipping</t>
        </is>
      </c>
      <c r="M18" s="23">
        <f>C10</f>
        <v/>
      </c>
    </row>
    <row r="19">
      <c r="A19" s="24" t="n"/>
      <c r="D19" s="24" t="n"/>
      <c r="E19" s="2" t="n"/>
      <c r="F19" s="24" t="n"/>
      <c r="I19" s="24" t="n"/>
      <c r="J19" s="2" t="n"/>
      <c r="K19" s="24" t="n"/>
      <c r="L19" s="25" t="inlineStr">
        <is>
          <t>Total Revenue</t>
        </is>
      </c>
      <c r="M19" s="26">
        <f>sum(M17:M18)</f>
        <v/>
      </c>
    </row>
    <row r="20">
      <c r="A20" s="24" t="n"/>
      <c r="D20" s="24" t="n"/>
      <c r="E20" s="2" t="n"/>
      <c r="F20" s="24" t="n"/>
      <c r="I20" s="24" t="n"/>
      <c r="J20" s="2" t="n"/>
      <c r="K20" s="24" t="n"/>
    </row>
    <row r="21">
      <c r="A21" s="24" t="n"/>
      <c r="D21" s="24" t="n"/>
      <c r="E21" s="2" t="n"/>
      <c r="F21" s="24" t="n"/>
      <c r="I21" s="24" t="n"/>
      <c r="J21" s="2" t="n"/>
      <c r="K21" s="24" t="n"/>
      <c r="L21" s="10" t="inlineStr">
        <is>
          <t>Cost Details</t>
        </is>
      </c>
    </row>
    <row r="22">
      <c r="A22" s="24" t="n"/>
      <c r="D22" s="24" t="n"/>
      <c r="E22" s="2" t="n"/>
      <c r="F22" s="24" t="n"/>
      <c r="I22" s="24" t="n"/>
      <c r="J22" s="2" t="n"/>
      <c r="K22" s="24" t="n"/>
      <c r="L22" s="22" t="inlineStr">
        <is>
          <t>COGS</t>
        </is>
      </c>
      <c r="M22" s="23">
        <f>C9</f>
        <v/>
      </c>
    </row>
    <row r="23">
      <c r="A23" s="24" t="n"/>
      <c r="D23" s="24" t="n"/>
      <c r="E23" s="2" t="n"/>
      <c r="F23" s="24" t="n"/>
      <c r="I23" s="24" t="n"/>
      <c r="J23" s="2" t="n"/>
      <c r="K23" s="24" t="n"/>
      <c r="L23" s="22" t="inlineStr">
        <is>
          <t>Shipping</t>
        </is>
      </c>
      <c r="M23" s="23">
        <f>C10</f>
        <v/>
      </c>
      <c r="N23" s="24" t="n"/>
    </row>
    <row r="24">
      <c r="A24" s="24" t="n"/>
      <c r="D24" s="24" t="n"/>
      <c r="E24" s="2" t="n"/>
      <c r="F24" s="24" t="n"/>
      <c r="I24" s="24" t="n"/>
      <c r="J24" s="2" t="n"/>
      <c r="K24" s="24" t="n"/>
      <c r="L24" s="22" t="inlineStr">
        <is>
          <t>Platform Fee</t>
        </is>
      </c>
      <c r="M24" s="23">
        <f>C13*M19</f>
        <v/>
      </c>
      <c r="N24" s="24" t="n"/>
    </row>
    <row r="25">
      <c r="A25" s="24" t="n"/>
      <c r="D25" s="24" t="n"/>
      <c r="E25" s="2" t="n"/>
      <c r="F25" s="24" t="n"/>
      <c r="I25" s="24" t="n"/>
      <c r="J25" s="2" t="n"/>
      <c r="K25" s="24" t="n"/>
      <c r="L25" s="22" t="inlineStr">
        <is>
          <t>Payment Fee</t>
        </is>
      </c>
      <c r="M25" s="23">
        <f>C14*M19</f>
        <v/>
      </c>
      <c r="N25" s="24" t="n"/>
    </row>
    <row r="26">
      <c r="A26" s="24" t="n"/>
      <c r="D26" s="24" t="n"/>
      <c r="E26" s="2" t="n"/>
      <c r="F26" s="24" t="n"/>
      <c r="G26" s="24" t="n"/>
      <c r="H26" s="24" t="n"/>
      <c r="I26" s="24" t="n"/>
      <c r="J26" s="2" t="n"/>
      <c r="K26" s="24" t="n"/>
      <c r="L26" s="25" t="inlineStr">
        <is>
          <t>Total Costs</t>
        </is>
      </c>
      <c r="M26" s="27">
        <f>sum(M22:M25)</f>
        <v/>
      </c>
      <c r="N26" s="24" t="n"/>
    </row>
    <row r="27">
      <c r="A27" s="24" t="n"/>
      <c r="D27" s="24" t="inlineStr">
        <is>
          <t xml:space="preserve"> </t>
        </is>
      </c>
      <c r="E27" s="2" t="n"/>
      <c r="F27" s="24" t="n"/>
      <c r="G27" s="24" t="n"/>
      <c r="H27" s="28" t="n"/>
      <c r="I27" s="24" t="n"/>
      <c r="J27" s="2" t="n"/>
      <c r="K27" s="24" t="n"/>
      <c r="N27" s="24" t="n"/>
    </row>
    <row r="28">
      <c r="A28" s="24" t="n"/>
      <c r="D28" s="24" t="n"/>
      <c r="E28" s="2" t="n"/>
      <c r="F28" s="24" t="n"/>
      <c r="G28" s="24" t="n"/>
      <c r="H28" s="24" t="n"/>
      <c r="I28" s="24" t="n"/>
      <c r="J28" s="2" t="n"/>
      <c r="K28" s="24" t="n"/>
      <c r="L28" s="10" t="inlineStr">
        <is>
          <t>Profit Details</t>
        </is>
      </c>
      <c r="N28" s="24" t="n"/>
    </row>
    <row r="29">
      <c r="A29" s="24" t="n"/>
      <c r="D29" s="24" t="n"/>
      <c r="E29" s="2" t="n"/>
      <c r="F29" s="24" t="n"/>
      <c r="G29" s="24" t="n"/>
      <c r="H29" s="24" t="n"/>
      <c r="I29" s="24" t="n"/>
      <c r="J29" s="2" t="n"/>
      <c r="K29" s="24" t="n"/>
      <c r="L29" s="25" t="inlineStr">
        <is>
          <t>Total Profit</t>
        </is>
      </c>
      <c r="M29" s="29">
        <f>M19-M26</f>
        <v/>
      </c>
      <c r="N29" s="24" t="n"/>
    </row>
    <row r="30">
      <c r="A30" s="24" t="n"/>
      <c r="B30" s="24" t="n"/>
      <c r="C30" s="24" t="n"/>
      <c r="D30" s="24" t="n"/>
      <c r="E30" s="2" t="n"/>
      <c r="F30" s="24" t="n"/>
      <c r="G30" s="24" t="n"/>
      <c r="H30" s="24" t="n"/>
      <c r="I30" s="24" t="n"/>
      <c r="J30" s="2" t="n"/>
      <c r="K30" s="24" t="n"/>
      <c r="L30" s="25" t="inlineStr">
        <is>
          <t>Profit Margin</t>
        </is>
      </c>
      <c r="M30" s="18">
        <f>iferror(M29/M19,"Needs Prices")</f>
        <v/>
      </c>
      <c r="N30" s="24" t="n"/>
    </row>
    <row r="31">
      <c r="A31" s="24" t="n"/>
      <c r="B31" s="24" t="n"/>
      <c r="C31" s="24" t="n"/>
      <c r="D31" s="24" t="n"/>
      <c r="E31" s="2" t="n"/>
      <c r="F31" s="24" t="n"/>
      <c r="G31" s="24" t="n"/>
      <c r="H31" s="24" t="n"/>
      <c r="I31" s="24" t="n"/>
      <c r="J31" s="2" t="n"/>
      <c r="K31" s="24" t="n"/>
      <c r="L31" s="24" t="n"/>
      <c r="M31" s="24" t="n"/>
      <c r="N31" s="24" t="n"/>
    </row>
  </sheetData>
  <mergeCells count="1">
    <mergeCell ref="B5:L5"/>
  </mergeCells>
  <conditionalFormatting sqref="H11">
    <cfRule type="cellIs" priority="1" operator="between" dxfId="0">
      <formula>H10</formula>
      <formula>H9</formula>
    </cfRule>
    <cfRule type="cellIs" priority="4" operator="notBetween" dxfId="2">
      <formula>H9</formula>
      <formula>H10</formula>
    </cfRule>
  </conditionalFormatting>
  <conditionalFormatting sqref="H17">
    <cfRule type="cellIs" priority="2" operator="between" dxfId="0">
      <formula>H15</formula>
      <formula>H16</formula>
    </cfRule>
    <cfRule type="cellIs" priority="3" operator="notBetween" dxfId="1">
      <formula>H15</formula>
      <formula>H16</formula>
    </cfRule>
  </conditionalFormatting>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2025-05-18T11:13:56Z</dcterms:created>
  <dcterms:modified xmlns:dcterms="http://purl.org/dc/terms/" xmlns:xsi="http://www.w3.org/2001/XMLSchema-instance" xsi:type="dcterms:W3CDTF">2025-05-18T11:13:56Z</dcterms:modified>
</cp:coreProperties>
</file>